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fis\Nextcloud\HH\VSt\100 Vordrucke\Kostenerstattung\"/>
    </mc:Choice>
  </mc:AlternateContent>
  <xr:revisionPtr revIDLastSave="0" documentId="13_ncr:1_{99B300FA-05DE-42D2-89DD-177FD1D70B44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KostenRErst" sheetId="1" r:id="rId1"/>
    <sheet name="Furtwangen" sheetId="2" r:id="rId2"/>
    <sheet name="Schwenningen" sheetId="3" r:id="rId3"/>
    <sheet name="Tuttlingen" sheetId="4" r:id="rId4"/>
    <sheet name="Fachschaft" sheetId="5" r:id="rId5"/>
    <sheet name="StuRa" sheetId="6" r:id="rId6"/>
    <sheet name="dropdown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" i="6" l="1"/>
  <c r="D4" i="6"/>
  <c r="D3" i="6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7" i="4"/>
  <c r="D6" i="4"/>
  <c r="D5" i="4"/>
  <c r="D4" i="4"/>
  <c r="D3" i="4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13" i="2"/>
  <c r="D12" i="2"/>
  <c r="D11" i="2"/>
  <c r="D10" i="2"/>
  <c r="D9" i="2"/>
  <c r="D8" i="2"/>
  <c r="D7" i="2"/>
  <c r="D6" i="2"/>
  <c r="D5" i="2"/>
  <c r="D4" i="2"/>
  <c r="D3" i="2"/>
  <c r="C42" i="1"/>
  <c r="E41" i="1"/>
  <c r="F25" i="1"/>
  <c r="E22" i="1"/>
  <c r="D22" i="1"/>
  <c r="F13" i="1"/>
  <c r="F27" i="1" s="1"/>
  <c r="G5" i="1"/>
  <c r="G52" i="1" s="1"/>
  <c r="E2" i="1"/>
  <c r="A2" i="1"/>
</calcChain>
</file>

<file path=xl/sharedStrings.xml><?xml version="1.0" encoding="utf-8"?>
<sst xmlns="http://schemas.openxmlformats.org/spreadsheetml/2006/main" count="220" uniqueCount="138">
  <si>
    <t>Furtwangen</t>
  </si>
  <si>
    <t>Erk. Nr.:</t>
  </si>
  <si>
    <t>Datum</t>
  </si>
  <si>
    <t>Grund</t>
  </si>
  <si>
    <t>sonstiges</t>
  </si>
  <si>
    <t>siehe  Anlage</t>
  </si>
  <si>
    <t>Summe</t>
  </si>
  <si>
    <t>Fahrtkostenabrechnung</t>
  </si>
  <si>
    <t>(4) Grund auswählen…</t>
  </si>
  <si>
    <t>von</t>
  </si>
  <si>
    <t>nach</t>
  </si>
  <si>
    <t>Fahrer</t>
  </si>
  <si>
    <t>und</t>
  </si>
  <si>
    <t>Mitfahrer</t>
  </si>
  <si>
    <t>km</t>
  </si>
  <si>
    <t>lt. Beleg</t>
  </si>
  <si>
    <t>oder</t>
  </si>
  <si>
    <t>flinkster</t>
  </si>
  <si>
    <t>Überweisungsbetrag</t>
  </si>
  <si>
    <t xml:space="preserve"> </t>
  </si>
  <si>
    <t>Vorname</t>
  </si>
  <si>
    <t>Name</t>
  </si>
  <si>
    <t>Straße</t>
  </si>
  <si>
    <t>PLZ Ort</t>
  </si>
  <si>
    <t>BIC</t>
  </si>
  <si>
    <t>IBAN</t>
  </si>
  <si>
    <t>Konto</t>
  </si>
  <si>
    <t>Kred.</t>
  </si>
  <si>
    <t>KSt</t>
  </si>
  <si>
    <t>sachlich richtig</t>
  </si>
  <si>
    <t>Unterschrift</t>
  </si>
  <si>
    <t>…………………………………………………………………………………………</t>
  </si>
  <si>
    <t>W  Jäckle, Sky-Noah</t>
  </si>
  <si>
    <t>genehmigt:</t>
  </si>
  <si>
    <t>Anlage - Belege</t>
  </si>
  <si>
    <t>Bitte den Kassenzettel ringsum festkleben, nicht tackern!</t>
  </si>
  <si>
    <t>Einkauf</t>
  </si>
  <si>
    <t>BgA</t>
  </si>
  <si>
    <t>Text</t>
  </si>
  <si>
    <t>Berechtigte</t>
  </si>
  <si>
    <t>(3) bitte auswählen…</t>
  </si>
  <si>
    <t>(5) bitte auswählen...</t>
  </si>
  <si>
    <t>Kein Eintrag</t>
  </si>
  <si>
    <t>AStA Büro</t>
  </si>
  <si>
    <t>Erstsemesterparty</t>
  </si>
  <si>
    <t>Hochschulball</t>
  </si>
  <si>
    <t>Kino</t>
  </si>
  <si>
    <t>Mataev, Matvey</t>
  </si>
  <si>
    <t>Klettern FuWa</t>
  </si>
  <si>
    <t xml:space="preserve">sonst. Einmalige gesamt </t>
  </si>
  <si>
    <t>Sport- und Freizeitreferate</t>
  </si>
  <si>
    <t>StudierBar</t>
  </si>
  <si>
    <t>Technik</t>
  </si>
  <si>
    <t>Schwenningen</t>
  </si>
  <si>
    <t>AStA Einkauf</t>
  </si>
  <si>
    <t>Eiszeit</t>
  </si>
  <si>
    <t>Ersti-Begrüßung</t>
  </si>
  <si>
    <t>Ersti-Frühstück</t>
  </si>
  <si>
    <t>Ersti-Hütten</t>
  </si>
  <si>
    <t>Ersti-Party</t>
  </si>
  <si>
    <t>Hochschulwahlen</t>
  </si>
  <si>
    <t>Nikolaus-Aktion</t>
  </si>
  <si>
    <t>sonstige Veranstaltungen</t>
  </si>
  <si>
    <t>Starters</t>
  </si>
  <si>
    <t>TD-Frühstück</t>
  </si>
  <si>
    <t>VSt Kaffeemaschine</t>
  </si>
  <si>
    <t>Tuttlingen</t>
  </si>
  <si>
    <t>Reithbauer, Paula</t>
  </si>
  <si>
    <t>Lüleci, Bora</t>
  </si>
  <si>
    <t>Fachschaft</t>
  </si>
  <si>
    <t>DM</t>
  </si>
  <si>
    <t>DM Veranstaltung</t>
  </si>
  <si>
    <t>GSG</t>
  </si>
  <si>
    <t>GSG Veranstaltung</t>
  </si>
  <si>
    <t>IN</t>
  </si>
  <si>
    <t>IN Veranstaltung</t>
  </si>
  <si>
    <t>WING</t>
  </si>
  <si>
    <t>WING Veranstaltung</t>
  </si>
  <si>
    <t>WI</t>
  </si>
  <si>
    <t>WI Veranstaltung</t>
  </si>
  <si>
    <t>MME</t>
  </si>
  <si>
    <t>MME Veranstaltung</t>
  </si>
  <si>
    <t>W</t>
  </si>
  <si>
    <t>W Veranstaltung</t>
  </si>
  <si>
    <t>MLS</t>
  </si>
  <si>
    <t>MLS Veranstaltung</t>
  </si>
  <si>
    <t>ITE</t>
  </si>
  <si>
    <t>ITE Veranstaltung</t>
  </si>
  <si>
    <t>W  Ramos, Luis</t>
  </si>
  <si>
    <t>W Mouneeb, Amro</t>
  </si>
  <si>
    <t>MLS  Schwedler, Annika</t>
  </si>
  <si>
    <t>MLS  Rüb, Celine</t>
  </si>
  <si>
    <t>ITE Umbscheiden, Peter Lukas Erich</t>
  </si>
  <si>
    <t>StuRa</t>
  </si>
  <si>
    <t>Standort</t>
  </si>
  <si>
    <t>FKGrund</t>
  </si>
  <si>
    <t>(1) bitte auswählen…</t>
  </si>
  <si>
    <t>Keine Fahrt</t>
  </si>
  <si>
    <t>AStA</t>
  </si>
  <si>
    <t>Referat</t>
  </si>
  <si>
    <t>GSG Schölzel, Amelie</t>
  </si>
  <si>
    <t>GSG  Thoböll, Leonie</t>
  </si>
  <si>
    <t>GSG Bruchowski, Sarah</t>
  </si>
  <si>
    <t>DM  Augenstein, Sebastiana</t>
  </si>
  <si>
    <t>DM  Starodubtsev, Nikita</t>
  </si>
  <si>
    <t>DM  Schiffmann, Nils</t>
  </si>
  <si>
    <t>WING  Reitzner, Monika</t>
  </si>
  <si>
    <t>WING  Rothweiler, Constantin</t>
  </si>
  <si>
    <t>WING  Prisaznuk, Nikita</t>
  </si>
  <si>
    <t>WI  Thaller Patrick</t>
  </si>
  <si>
    <t>Burkart, Pia Maja</t>
  </si>
  <si>
    <t>Littmann, Lucia</t>
  </si>
  <si>
    <t>Larenz, Charlotte Renée</t>
  </si>
  <si>
    <t>MME  Ritz, Carolin</t>
  </si>
  <si>
    <t>MME Steinkuhl, Miriam</t>
  </si>
  <si>
    <t>MME  Heimpel, Jonathan</t>
  </si>
  <si>
    <t>Gomer, Mariella</t>
  </si>
  <si>
    <t>Kemmerling, Dilara</t>
  </si>
  <si>
    <t>Kondziella, Michael</t>
  </si>
  <si>
    <t>Umbscheiden, Peter</t>
  </si>
  <si>
    <t xml:space="preserve">                                                                                              </t>
  </si>
  <si>
    <t>MLS Vasantharaj, Priyanka</t>
  </si>
  <si>
    <t>ITE  Brand, Dominik</t>
  </si>
  <si>
    <t>ITE  Müller, Philipp</t>
  </si>
  <si>
    <t>WI  Kixmüller, Daniel</t>
  </si>
  <si>
    <t>WI  Kerler, Simon</t>
  </si>
  <si>
    <t>Goldschmidt. Tim</t>
  </si>
  <si>
    <t>Lüthje, Kai-Luka</t>
  </si>
  <si>
    <t>Gritzfeld, Alexander</t>
  </si>
  <si>
    <t>IN  D´Souza Nils</t>
  </si>
  <si>
    <t>IN Augustin, Damian</t>
  </si>
  <si>
    <t>IN  Blaschkowski, Lavrin</t>
  </si>
  <si>
    <t xml:space="preserve">(3) bitte auswählen… </t>
  </si>
  <si>
    <t>Walter, Julean</t>
  </si>
  <si>
    <t>2024-11-07 Kostenerstattung</t>
  </si>
  <si>
    <t>Gorgus, Felix</t>
  </si>
  <si>
    <t>Wagner, Anna Sophia</t>
  </si>
  <si>
    <t>Geiger, Damian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</si>
</sst>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\ hh:mm"/>
  </numFmts>
  <fonts count="11" x14ac:knownFonts="1">
    <font>
      <sz val="11"/>
      <color theme="1"/>
      <name val="Calibri"/>
      <charset val="1"/>
    </font>
    <font>
      <sz val="11"/>
      <name val="Calibri"/>
      <family val="2"/>
      <charset val="1"/>
    </font>
    <font>
      <sz val="14"/>
      <name val="Calibri"/>
      <family val="2"/>
      <charset val="1"/>
    </font>
    <font>
      <b/>
      <sz val="14"/>
      <name val="Calibri"/>
      <family val="2"/>
      <charset val="1"/>
    </font>
    <font>
      <sz val="12"/>
      <name val="Calibri"/>
      <family val="2"/>
      <charset val="1"/>
    </font>
    <font>
      <b/>
      <sz val="11"/>
      <name val="Calibri"/>
      <family val="2"/>
      <charset val="1"/>
    </font>
    <font>
      <b/>
      <sz val="11"/>
      <color theme="1"/>
      <name val="Calibri"/>
      <family val="2"/>
      <charset val="1"/>
    </font>
    <font>
      <sz val="8"/>
      <name val="Calibri"/>
      <family val="2"/>
      <charset val="1"/>
    </font>
    <font>
      <sz val="16"/>
      <name val="Calibri"/>
      <family val="2"/>
      <charset val="1"/>
    </font>
    <font>
      <b/>
      <sz val="18"/>
      <color theme="1"/>
      <name val="Calibri"/>
      <family val="2"/>
      <charset val="1"/>
    </font>
    <font>
      <sz val="11"/>
      <color theme="1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6" tint="0.59987182226020086"/>
        <bgColor rgb="FFD9D9D9"/>
      </patternFill>
    </fill>
    <fill>
      <patternFill patternType="solid">
        <fgColor theme="0" tint="-0.14999847407452621"/>
        <bgColor rgb="FFD7E4BD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ck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4" fontId="0" fillId="0" borderId="0" xfId="0" applyNumberFormat="1"/>
    <xf numFmtId="0" fontId="1" fillId="0" borderId="0" xfId="0" applyFont="1"/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1" fillId="2" borderId="3" xfId="0" applyFont="1" applyFill="1" applyBorder="1" applyAlignment="1">
      <alignment horizontal="left"/>
    </xf>
    <xf numFmtId="1" fontId="1" fillId="2" borderId="4" xfId="0" applyNumberFormat="1" applyFont="1" applyFill="1" applyBorder="1" applyAlignment="1">
      <alignment horizontal="left"/>
    </xf>
    <xf numFmtId="0" fontId="4" fillId="2" borderId="0" xfId="0" applyFont="1" applyFill="1" applyAlignment="1">
      <alignment vertical="center"/>
    </xf>
    <xf numFmtId="164" fontId="1" fillId="2" borderId="0" xfId="0" applyNumberFormat="1" applyFont="1" applyFill="1"/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2" fontId="1" fillId="2" borderId="6" xfId="0" applyNumberFormat="1" applyFont="1" applyFill="1" applyBorder="1" applyAlignment="1">
      <alignment vertical="center"/>
    </xf>
    <xf numFmtId="2" fontId="1" fillId="2" borderId="5" xfId="0" applyNumberFormat="1" applyFont="1" applyFill="1" applyBorder="1" applyAlignment="1" applyProtection="1">
      <alignment vertical="center"/>
      <protection locked="0"/>
    </xf>
    <xf numFmtId="2" fontId="5" fillId="2" borderId="0" xfId="0" applyNumberFormat="1" applyFont="1" applyFill="1" applyAlignment="1">
      <alignment horizontal="right" vertical="center"/>
    </xf>
    <xf numFmtId="4" fontId="0" fillId="0" borderId="0" xfId="0" applyNumberFormat="1" applyAlignment="1">
      <alignment horizontal="center"/>
    </xf>
    <xf numFmtId="0" fontId="1" fillId="2" borderId="5" xfId="0" applyFont="1" applyFill="1" applyBorder="1" applyAlignment="1" applyProtection="1">
      <alignment horizontal="center"/>
      <protection locked="0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1" fontId="1" fillId="2" borderId="7" xfId="0" applyNumberFormat="1" applyFont="1" applyFill="1" applyBorder="1" applyAlignment="1" applyProtection="1">
      <alignment horizontal="center" vertical="center"/>
      <protection locked="0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9" xfId="0" applyFont="1" applyFill="1" applyBorder="1" applyAlignment="1">
      <alignment vertical="center"/>
    </xf>
    <xf numFmtId="4" fontId="5" fillId="2" borderId="0" xfId="0" applyNumberFormat="1" applyFont="1" applyFill="1"/>
    <xf numFmtId="0" fontId="1" fillId="2" borderId="0" xfId="0" applyFont="1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6" fillId="0" borderId="0" xfId="0" applyFont="1"/>
    <xf numFmtId="4" fontId="6" fillId="0" borderId="0" xfId="0" applyNumberFormat="1" applyFont="1"/>
    <xf numFmtId="0" fontId="7" fillId="2" borderId="5" xfId="0" applyFont="1" applyFill="1" applyBorder="1"/>
    <xf numFmtId="0" fontId="7" fillId="2" borderId="1" xfId="0" applyFont="1" applyFill="1" applyBorder="1"/>
    <xf numFmtId="0" fontId="0" fillId="2" borderId="0" xfId="0" applyFill="1"/>
    <xf numFmtId="0" fontId="8" fillId="2" borderId="0" xfId="0" applyFont="1" applyFill="1"/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/>
    <xf numFmtId="0" fontId="1" fillId="2" borderId="13" xfId="0" applyFont="1" applyFill="1" applyBorder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14" fontId="4" fillId="2" borderId="0" xfId="0" applyNumberFormat="1" applyFont="1" applyFill="1" applyAlignment="1">
      <alignment vertical="center"/>
    </xf>
    <xf numFmtId="2" fontId="1" fillId="2" borderId="0" xfId="0" applyNumberFormat="1" applyFont="1" applyFill="1" applyAlignment="1">
      <alignment vertical="center"/>
    </xf>
    <xf numFmtId="1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vertical="center"/>
    </xf>
    <xf numFmtId="4" fontId="1" fillId="2" borderId="0" xfId="0" applyNumberFormat="1" applyFont="1" applyFill="1" applyAlignment="1">
      <alignment horizontal="right" vertical="center"/>
    </xf>
    <xf numFmtId="0" fontId="3" fillId="2" borderId="0" xfId="0" applyFont="1" applyFill="1"/>
    <xf numFmtId="0" fontId="5" fillId="2" borderId="0" xfId="0" applyFont="1" applyFill="1" applyAlignment="1">
      <alignment horizontal="center" vertical="center"/>
    </xf>
    <xf numFmtId="0" fontId="7" fillId="2" borderId="0" xfId="0" applyFont="1" applyFill="1"/>
    <xf numFmtId="0" fontId="0" fillId="0" borderId="0" xfId="0" applyProtection="1"/>
    <xf numFmtId="0" fontId="9" fillId="3" borderId="14" xfId="0" applyFont="1" applyFill="1" applyBorder="1" applyProtection="1"/>
    <xf numFmtId="0" fontId="9" fillId="0" borderId="0" xfId="0" applyFont="1" applyProtection="1"/>
    <xf numFmtId="0" fontId="6" fillId="3" borderId="15" xfId="0" applyFont="1" applyFill="1" applyBorder="1" applyProtection="1"/>
    <xf numFmtId="0" fontId="6" fillId="3" borderId="16" xfId="0" applyFont="1" applyFill="1" applyBorder="1" applyProtection="1"/>
    <xf numFmtId="0" fontId="6" fillId="3" borderId="17" xfId="0" applyFont="1" applyFill="1" applyBorder="1" applyProtection="1"/>
    <xf numFmtId="0" fontId="6" fillId="3" borderId="4" xfId="0" applyFont="1" applyFill="1" applyBorder="1" applyProtection="1"/>
    <xf numFmtId="0" fontId="6" fillId="0" borderId="0" xfId="0" applyFont="1" applyProtection="1"/>
    <xf numFmtId="0" fontId="6" fillId="3" borderId="12" xfId="0" applyFont="1" applyFill="1" applyBorder="1" applyProtection="1"/>
    <xf numFmtId="0" fontId="0" fillId="0" borderId="18" xfId="0" applyFont="1" applyBorder="1" applyProtection="1"/>
    <xf numFmtId="0" fontId="0" fillId="0" borderId="19" xfId="0" applyBorder="1" applyProtection="1"/>
    <xf numFmtId="0" fontId="0" fillId="0" borderId="2" xfId="0" applyBorder="1" applyProtection="1"/>
    <xf numFmtId="0" fontId="0" fillId="0" borderId="20" xfId="0" applyBorder="1" applyProtection="1"/>
    <xf numFmtId="0" fontId="0" fillId="0" borderId="0" xfId="0" applyProtection="1">
      <protection locked="0"/>
    </xf>
    <xf numFmtId="0" fontId="9" fillId="3" borderId="14" xfId="0" applyFont="1" applyFill="1" applyBorder="1"/>
    <xf numFmtId="0" fontId="9" fillId="0" borderId="0" xfId="0" applyFont="1"/>
    <xf numFmtId="0" fontId="6" fillId="3" borderId="15" xfId="0" applyFont="1" applyFill="1" applyBorder="1"/>
    <xf numFmtId="0" fontId="6" fillId="3" borderId="16" xfId="0" applyFont="1" applyFill="1" applyBorder="1"/>
    <xf numFmtId="0" fontId="6" fillId="3" borderId="17" xfId="0" applyFont="1" applyFill="1" applyBorder="1"/>
    <xf numFmtId="0" fontId="6" fillId="3" borderId="4" xfId="0" applyFont="1" applyFill="1" applyBorder="1"/>
    <xf numFmtId="0" fontId="6" fillId="3" borderId="12" xfId="0" applyFont="1" applyFill="1" applyBorder="1"/>
    <xf numFmtId="0" fontId="0" fillId="0" borderId="21" xfId="0" applyFont="1" applyBorder="1"/>
    <xf numFmtId="0" fontId="0" fillId="0" borderId="22" xfId="0" applyBorder="1"/>
    <xf numFmtId="0" fontId="0" fillId="0" borderId="23" xfId="0" applyBorder="1"/>
    <xf numFmtId="0" fontId="0" fillId="0" borderId="20" xfId="0" applyBorder="1"/>
    <xf numFmtId="0" fontId="0" fillId="0" borderId="18" xfId="0" applyFont="1" applyBorder="1"/>
    <xf numFmtId="0" fontId="0" fillId="0" borderId="19" xfId="0" applyBorder="1"/>
    <xf numFmtId="0" fontId="0" fillId="0" borderId="2" xfId="0" applyBorder="1"/>
    <xf numFmtId="0" fontId="6" fillId="3" borderId="24" xfId="0" applyFont="1" applyFill="1" applyBorder="1"/>
    <xf numFmtId="0" fontId="6" fillId="3" borderId="25" xfId="0" applyFont="1" applyFill="1" applyBorder="1"/>
    <xf numFmtId="0" fontId="0" fillId="0" borderId="26" xfId="0" applyBorder="1"/>
    <xf numFmtId="0" fontId="10" fillId="0" borderId="0" xfId="0" applyFont="1"/>
    <xf numFmtId="0" fontId="0" fillId="4" borderId="18" xfId="0" applyFont="1" applyFill="1" applyBorder="1"/>
    <xf numFmtId="0" fontId="0" fillId="4" borderId="19" xfId="0" applyFont="1" applyFill="1" applyBorder="1"/>
    <xf numFmtId="0" fontId="0" fillId="4" borderId="20" xfId="0" applyFont="1" applyFill="1" applyBorder="1"/>
    <xf numFmtId="0" fontId="0" fillId="0" borderId="19" xfId="0" applyFont="1" applyBorder="1"/>
    <xf numFmtId="0" fontId="0" fillId="0" borderId="26" xfId="0" applyFont="1" applyBorder="1"/>
    <xf numFmtId="0" fontId="0" fillId="0" borderId="20" xfId="0" applyFont="1" applyBorder="1"/>
    <xf numFmtId="0" fontId="0" fillId="0" borderId="27" xfId="0" applyFont="1" applyBorder="1"/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center" vertical="center"/>
    </xf>
    <xf numFmtId="14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2" borderId="10" xfId="0" applyFont="1" applyFill="1" applyBorder="1" applyAlignment="1" applyProtection="1">
      <alignment horizontal="right"/>
      <protection locked="0"/>
    </xf>
    <xf numFmtId="14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1" fillId="2" borderId="5" xfId="0" applyFont="1" applyFill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>
      <alignment horizontal="center" vertical="center" textRotation="15"/>
    </xf>
    <xf numFmtId="0" fontId="1" fillId="2" borderId="1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 applyProtection="1">
      <alignment horizont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/>
    </xf>
    <xf numFmtId="0" fontId="2" fillId="2" borderId="5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3" borderId="2" xfId="0" applyFont="1" applyFill="1" applyBorder="1" applyAlignment="1" applyProtection="1">
      <alignment horizontal="center" vertical="center"/>
      <protection locked="0"/>
    </xf>
    <xf numFmtId="14" fontId="4" fillId="2" borderId="5" xfId="0" applyNumberFormat="1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28"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Furtwangen" displayName="Furtwangen" ref="A2:D13" totalsRowShown="0">
  <autoFilter ref="A2:D13" xr:uid="{00000000-0009-0000-0100-000003000000}"/>
  <tableColumns count="4">
    <tableColumn id="1" xr3:uid="{00000000-0010-0000-0000-000001000000}" name="Einkauf"/>
    <tableColumn id="2" xr3:uid="{00000000-0010-0000-0000-000002000000}" name="KSt"/>
    <tableColumn id="3" xr3:uid="{00000000-0010-0000-0000-000003000000}" name="BgA"/>
    <tableColumn id="4" xr3:uid="{00000000-0010-0000-0000-000004000000}" name="Text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9000000}" name="StuRaBerechtigte" displayName="StuRaBerechtigte" ref="F2:F7" totalsRowShown="0">
  <autoFilter ref="F2:F7" xr:uid="{00000000-0009-0000-0100-000008000000}"/>
  <tableColumns count="1">
    <tableColumn id="1" xr3:uid="{00000000-0010-0000-0900-000001000000}" name="Berechtigte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A000000}" name="tab_FKGrund" displayName="tab_FKGrund" ref="C1:C7" totalsRowShown="0">
  <autoFilter ref="C1:C7" xr:uid="{00000000-0009-0000-0100-000009000000}"/>
  <tableColumns count="1">
    <tableColumn id="1" xr3:uid="{00000000-0010-0000-0A00-000001000000}" name="FKGrund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B000000}" name="tab_Standort" displayName="tab_Standort" ref="A1:A7" totalsRowShown="0">
  <autoFilter ref="A1:A7" xr:uid="{00000000-0009-0000-0100-00000A000000}"/>
  <tableColumns count="1">
    <tableColumn id="1" xr3:uid="{00000000-0010-0000-0B00-000001000000}" name="Standort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FurtwangenBerechtigte" displayName="FurtwangenBerechtigte" ref="F2:F9" totalsRowShown="0">
  <autoFilter ref="F2:F9" xr:uid="{00000000-0009-0000-0100-000004000000}"/>
  <tableColumns count="1">
    <tableColumn id="1" xr3:uid="{00000000-0010-0000-0100-000001000000}" name="Berechtigte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Schwenningen" displayName="Schwenningen" ref="A2:D19" totalsRowShown="0">
  <autoFilter ref="A2:D19" xr:uid="{00000000-0009-0000-0100-000005000000}"/>
  <tableColumns count="4">
    <tableColumn id="1" xr3:uid="{00000000-0010-0000-0200-000001000000}" name="Einkauf"/>
    <tableColumn id="2" xr3:uid="{00000000-0010-0000-0200-000002000000}" name="KSt"/>
    <tableColumn id="3" xr3:uid="{00000000-0010-0000-0200-000003000000}" name="BgA"/>
    <tableColumn id="4" xr3:uid="{00000000-0010-0000-0200-000004000000}" name="Text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SchwenningenBerechtigte" displayName="SchwenningenBerechtigte" ref="F2:F13" totalsRowShown="0">
  <autoFilter ref="F2:F13" xr:uid="{00000000-0009-0000-0100-000006000000}"/>
  <tableColumns count="1">
    <tableColumn id="1" xr3:uid="{00000000-0010-0000-0300-000001000000}" name="Berechtigte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uttlingen" displayName="Tuttlingen" ref="A2:D7" totalsRowShown="0">
  <autoFilter ref="A2:D7" xr:uid="{00000000-0009-0000-0100-00000B000000}"/>
  <tableColumns count="4">
    <tableColumn id="1" xr3:uid="{00000000-0010-0000-0400-000001000000}" name="Einkauf"/>
    <tableColumn id="2" xr3:uid="{00000000-0010-0000-0400-000002000000}" name="KSt"/>
    <tableColumn id="3" xr3:uid="{00000000-0010-0000-0400-000003000000}" name="BgA"/>
    <tableColumn id="4" xr3:uid="{00000000-0010-0000-0400-000004000000}" name="Text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5000000}" name="TuttlingenBerechtigte" displayName="TuttlingenBerechtigte" ref="F2:F9" totalsRowShown="0">
  <autoFilter ref="F2:F9" xr:uid="{00000000-0009-0000-0100-00000C000000}"/>
  <tableColumns count="1">
    <tableColumn id="1" xr3:uid="{00000000-0010-0000-0500-000001000000}" name="Berechtigte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6000000}" name="Fachschaft" displayName="Fachschaft" ref="A2:D22" totalsRowShown="0">
  <autoFilter ref="A2:D22" xr:uid="{00000000-0009-0000-0100-000001000000}"/>
  <tableColumns count="4">
    <tableColumn id="1" xr3:uid="{00000000-0010-0000-0600-000001000000}" name="Einkauf"/>
    <tableColumn id="2" xr3:uid="{00000000-0010-0000-0600-000002000000}" name="KSt"/>
    <tableColumn id="3" xr3:uid="{00000000-0010-0000-0600-000003000000}" name="BgA"/>
    <tableColumn id="4" xr3:uid="{00000000-0010-0000-0600-000004000000}" name="Text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7000000}" name="FachschaftBerechtigte" displayName="FachschaftBerechtigte" ref="F2:F33" totalsRowShown="0">
  <autoFilter ref="F2:F33" xr:uid="{00000000-0009-0000-0100-000002000000}"/>
  <tableColumns count="1">
    <tableColumn id="1" xr3:uid="{00000000-0010-0000-0700-000001000000}" name="Berechtigte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8000000}" name="StuRa" displayName="StuRa" ref="A2:D5" totalsRowShown="0">
  <autoFilter ref="A2:D5" xr:uid="{00000000-0009-0000-0100-000007000000}"/>
  <tableColumns count="4">
    <tableColumn id="1" xr3:uid="{00000000-0010-0000-0800-000001000000}" name="Einkauf"/>
    <tableColumn id="2" xr3:uid="{00000000-0010-0000-0800-000002000000}" name="KSt"/>
    <tableColumn id="3" xr3:uid="{00000000-0010-0000-0800-000003000000}" name="BgA"/>
    <tableColumn id="4" xr3:uid="{00000000-0010-0000-0800-000004000000}" name="Text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table" Target="../tables/table7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table" Target="../tables/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93"/>
  <sheetViews>
    <sheetView tabSelected="1" zoomScaleNormal="100" workbookViewId="0">
      <selection activeCell="M10" sqref="M10"/>
    </sheetView>
  </sheetViews>
  <sheetFormatPr baseColWidth="10" defaultColWidth="10.7109375" defaultRowHeight="15" x14ac:dyDescent="0.25"/>
  <cols>
    <col min="3" max="3" width="11.85546875" customWidth="1"/>
    <col min="7" max="7" width="15.28515625" customWidth="1"/>
    <col min="9" max="15" width="11.5703125" style="1" customWidth="1"/>
  </cols>
  <sheetData>
    <row r="2" spans="1:10" hidden="1" x14ac:dyDescent="0.25">
      <c r="A2" s="113" t="str">
        <f>CONCATENATE(D4,"[Text]")</f>
        <v>(1) bitte auswählen…[Text]</v>
      </c>
      <c r="B2" s="113"/>
      <c r="C2" s="113"/>
      <c r="D2" s="113"/>
      <c r="E2" s="2" t="str">
        <f>CONCATENATE(D4,"Berechtigte[Berechtigte]")</f>
        <v>(1) bitte auswählen…Berechtigte[Berechtigte]</v>
      </c>
      <c r="F2" s="2"/>
      <c r="G2" s="2"/>
    </row>
    <row r="3" spans="1:10" x14ac:dyDescent="0.25">
      <c r="A3" s="3"/>
      <c r="B3" s="3"/>
      <c r="C3" s="3"/>
      <c r="D3" s="4"/>
      <c r="E3" s="4"/>
      <c r="F3" s="4"/>
      <c r="G3" s="4"/>
    </row>
    <row r="4" spans="1:10" ht="18.75" x14ac:dyDescent="0.3">
      <c r="A4" s="114" t="s">
        <v>134</v>
      </c>
      <c r="B4" s="114"/>
      <c r="C4" s="114"/>
      <c r="D4" s="115" t="s">
        <v>96</v>
      </c>
      <c r="E4" s="115"/>
      <c r="F4" s="115"/>
      <c r="G4" s="5" t="s">
        <v>1</v>
      </c>
    </row>
    <row r="5" spans="1:10" x14ac:dyDescent="0.25">
      <c r="A5" s="3"/>
      <c r="B5" s="3"/>
      <c r="C5" s="3"/>
      <c r="D5" s="4"/>
      <c r="E5" s="4"/>
      <c r="F5" s="4"/>
      <c r="G5" s="6">
        <f ca="1">10000*NOW()</f>
        <v>456146291.76504624</v>
      </c>
    </row>
    <row r="6" spans="1:10" ht="15.75" x14ac:dyDescent="0.25">
      <c r="A6" s="7" t="s">
        <v>2</v>
      </c>
      <c r="B6" s="116"/>
      <c r="C6" s="116"/>
      <c r="D6" s="7"/>
      <c r="E6" s="7"/>
      <c r="F6" s="7"/>
      <c r="G6" s="8"/>
    </row>
    <row r="7" spans="1:10" ht="15.75" x14ac:dyDescent="0.25">
      <c r="A7" s="9"/>
      <c r="B7" s="9"/>
      <c r="C7" s="10"/>
      <c r="D7" s="10"/>
      <c r="E7" s="10"/>
      <c r="F7" s="10"/>
      <c r="G7" s="4"/>
    </row>
    <row r="8" spans="1:10" ht="15.75" x14ac:dyDescent="0.25">
      <c r="A8" s="7" t="s">
        <v>3</v>
      </c>
      <c r="B8" s="117" t="s">
        <v>132</v>
      </c>
      <c r="C8" s="117"/>
      <c r="D8" s="117"/>
      <c r="E8" s="117"/>
      <c r="F8" s="11"/>
      <c r="G8" s="4"/>
    </row>
    <row r="9" spans="1:10" ht="15.75" x14ac:dyDescent="0.25">
      <c r="A9" s="7"/>
      <c r="B9" s="109"/>
      <c r="C9" s="109"/>
      <c r="D9" s="109"/>
      <c r="E9" s="109"/>
      <c r="F9" s="12"/>
      <c r="G9" s="4"/>
    </row>
    <row r="10" spans="1:10" ht="15.75" x14ac:dyDescent="0.25">
      <c r="A10" s="9"/>
      <c r="B10" s="110"/>
      <c r="C10" s="110"/>
      <c r="D10" s="110"/>
      <c r="E10" s="110"/>
      <c r="F10" s="12"/>
      <c r="G10" s="4"/>
    </row>
    <row r="11" spans="1:10" ht="15.75" x14ac:dyDescent="0.25">
      <c r="A11" s="9"/>
      <c r="B11" s="110"/>
      <c r="C11" s="110"/>
      <c r="D11" s="110"/>
      <c r="E11" s="110"/>
      <c r="F11" s="12"/>
      <c r="G11" s="4"/>
    </row>
    <row r="12" spans="1:10" ht="15.75" x14ac:dyDescent="0.25">
      <c r="A12" s="7" t="s">
        <v>4</v>
      </c>
      <c r="B12" s="111" t="s">
        <v>5</v>
      </c>
      <c r="C12" s="111"/>
      <c r="D12" s="111"/>
      <c r="E12" s="111"/>
      <c r="F12" s="12"/>
      <c r="G12" s="4"/>
    </row>
    <row r="13" spans="1:10" ht="15.75" x14ac:dyDescent="0.25">
      <c r="A13" s="7" t="s">
        <v>6</v>
      </c>
      <c r="B13" s="7"/>
      <c r="C13" s="10"/>
      <c r="D13" s="10"/>
      <c r="E13" s="10"/>
      <c r="F13" s="13">
        <f>IF(B8="(3) bitte auswählen… ",0,SUM(F8:F12))</f>
        <v>0</v>
      </c>
      <c r="G13" s="4"/>
      <c r="J13" s="14"/>
    </row>
    <row r="14" spans="1:10" ht="15.75" x14ac:dyDescent="0.25">
      <c r="A14" s="9"/>
      <c r="B14" s="9"/>
      <c r="C14" s="10"/>
      <c r="D14" s="10"/>
      <c r="E14" s="10"/>
      <c r="F14" s="10"/>
      <c r="G14" s="4"/>
    </row>
    <row r="15" spans="1:10" ht="18.75" x14ac:dyDescent="0.3">
      <c r="A15" s="112" t="s">
        <v>7</v>
      </c>
      <c r="B15" s="112"/>
      <c r="C15" s="112"/>
      <c r="D15" s="4"/>
      <c r="E15" s="4"/>
      <c r="F15" s="4"/>
      <c r="G15" s="4"/>
    </row>
    <row r="16" spans="1:10" ht="15.75" x14ac:dyDescent="0.25">
      <c r="A16" s="9"/>
      <c r="B16" s="9" t="s">
        <v>3</v>
      </c>
      <c r="C16" s="108" t="s">
        <v>8</v>
      </c>
      <c r="D16" s="108"/>
      <c r="E16" s="108"/>
      <c r="F16" s="108"/>
      <c r="G16" s="4"/>
    </row>
    <row r="17" spans="1:7" ht="15.75" x14ac:dyDescent="0.25">
      <c r="A17" s="9" t="s">
        <v>9</v>
      </c>
      <c r="B17" s="9" t="s">
        <v>10</v>
      </c>
      <c r="C17" s="105"/>
      <c r="D17" s="105"/>
      <c r="E17" s="101"/>
      <c r="F17" s="101"/>
      <c r="G17" s="4"/>
    </row>
    <row r="18" spans="1:7" ht="15.75" x14ac:dyDescent="0.25">
      <c r="A18" s="9"/>
      <c r="B18" s="9"/>
      <c r="C18" s="105"/>
      <c r="D18" s="105"/>
      <c r="E18" s="101"/>
      <c r="F18" s="101"/>
      <c r="G18" s="4"/>
    </row>
    <row r="19" spans="1:7" ht="15.75" x14ac:dyDescent="0.25">
      <c r="A19" s="16"/>
      <c r="B19" s="17"/>
      <c r="C19" s="105"/>
      <c r="D19" s="105"/>
      <c r="E19" s="101"/>
      <c r="F19" s="101"/>
      <c r="G19" s="4"/>
    </row>
    <row r="20" spans="1:7" ht="15.75" x14ac:dyDescent="0.25">
      <c r="A20" s="16"/>
      <c r="B20" s="17" t="s">
        <v>11</v>
      </c>
      <c r="C20" s="18" t="s">
        <v>12</v>
      </c>
      <c r="D20" s="15"/>
      <c r="E20" s="18" t="s">
        <v>13</v>
      </c>
      <c r="F20" s="18"/>
      <c r="G20" s="4"/>
    </row>
    <row r="21" spans="1:7" ht="15.75" x14ac:dyDescent="0.25">
      <c r="A21" s="16"/>
      <c r="B21" s="17"/>
      <c r="C21" s="19"/>
      <c r="D21" s="20"/>
      <c r="E21" s="19"/>
      <c r="F21" s="19"/>
      <c r="G21" s="4"/>
    </row>
    <row r="22" spans="1:7" ht="15.75" x14ac:dyDescent="0.25">
      <c r="A22" s="16"/>
      <c r="B22" s="9" t="s">
        <v>14</v>
      </c>
      <c r="C22" s="21"/>
      <c r="D22" s="22">
        <f>IF(C16="StuRa",0.25,0.16)+IF(OR(C16="StuRa",C16="AStA",C16="Referat"),D20*0.02,0)</f>
        <v>0.16</v>
      </c>
      <c r="E22" s="106" t="str">
        <f>IF(OR(C22="",C16="Keine Fahrt",C16="(3) Grund auswählen…"),"",C22*D22)</f>
        <v/>
      </c>
      <c r="F22" s="106"/>
      <c r="G22" s="4"/>
    </row>
    <row r="23" spans="1:7" ht="15.75" x14ac:dyDescent="0.25">
      <c r="A23" s="16"/>
      <c r="B23" s="23" t="s">
        <v>4</v>
      </c>
      <c r="C23" s="23" t="s">
        <v>15</v>
      </c>
      <c r="D23" s="24"/>
      <c r="E23" s="107"/>
      <c r="F23" s="107"/>
      <c r="G23" s="4"/>
    </row>
    <row r="24" spans="1:7" x14ac:dyDescent="0.25">
      <c r="A24" s="10" t="s">
        <v>16</v>
      </c>
      <c r="B24" s="23" t="s">
        <v>17</v>
      </c>
      <c r="C24" s="23" t="s">
        <v>15</v>
      </c>
      <c r="D24" s="24"/>
      <c r="E24" s="107"/>
      <c r="F24" s="107"/>
      <c r="G24" s="4"/>
    </row>
    <row r="25" spans="1:7" x14ac:dyDescent="0.25">
      <c r="A25" s="4"/>
      <c r="B25" s="4"/>
      <c r="C25" s="4"/>
      <c r="D25" s="4"/>
      <c r="E25" s="4"/>
      <c r="F25" s="25">
        <f>IF(OR(C16="(4) Grund Auswählen…",C16="Keine Fahrt"),0,SUM(E22:F24))</f>
        <v>0</v>
      </c>
      <c r="G25" s="4"/>
    </row>
    <row r="26" spans="1:7" x14ac:dyDescent="0.25">
      <c r="A26" s="4"/>
      <c r="B26" s="4"/>
      <c r="C26" s="4"/>
      <c r="D26" s="4"/>
      <c r="E26" s="4"/>
      <c r="F26" s="25"/>
      <c r="G26" s="4"/>
    </row>
    <row r="27" spans="1:7" ht="18.75" x14ac:dyDescent="0.3">
      <c r="A27" s="4"/>
      <c r="B27" s="104" t="s">
        <v>18</v>
      </c>
      <c r="C27" s="104"/>
      <c r="D27" s="104"/>
      <c r="E27" s="104"/>
      <c r="F27" s="25">
        <f>F13+F25</f>
        <v>0</v>
      </c>
      <c r="G27" s="4"/>
    </row>
    <row r="28" spans="1:7" x14ac:dyDescent="0.25">
      <c r="A28" s="4"/>
      <c r="B28" s="4"/>
      <c r="C28" s="4"/>
      <c r="D28" s="4" t="s">
        <v>19</v>
      </c>
      <c r="E28" s="4"/>
      <c r="F28" s="4"/>
      <c r="G28" s="4"/>
    </row>
    <row r="29" spans="1:7" x14ac:dyDescent="0.25">
      <c r="A29" s="26" t="s">
        <v>20</v>
      </c>
      <c r="B29" s="101"/>
      <c r="C29" s="101"/>
      <c r="D29" s="27" t="s">
        <v>21</v>
      </c>
      <c r="E29" s="101"/>
      <c r="F29" s="101"/>
      <c r="G29" s="101"/>
    </row>
    <row r="30" spans="1:7" x14ac:dyDescent="0.25">
      <c r="A30" s="26" t="s">
        <v>22</v>
      </c>
      <c r="B30" s="101"/>
      <c r="C30" s="101"/>
      <c r="D30" s="27" t="s">
        <v>23</v>
      </c>
      <c r="E30" s="101"/>
      <c r="F30" s="101"/>
      <c r="G30" s="101"/>
    </row>
    <row r="31" spans="1:7" x14ac:dyDescent="0.25">
      <c r="A31" s="26" t="s">
        <v>24</v>
      </c>
      <c r="B31" s="101"/>
      <c r="C31" s="101"/>
      <c r="D31" s="27" t="s">
        <v>25</v>
      </c>
      <c r="E31" s="101"/>
      <c r="F31" s="101"/>
      <c r="G31" s="101"/>
    </row>
    <row r="32" spans="1:7" x14ac:dyDescent="0.25">
      <c r="A32" s="26"/>
      <c r="B32" s="10"/>
      <c r="C32" s="28"/>
      <c r="D32" s="29"/>
      <c r="E32" s="10"/>
      <c r="F32" s="10"/>
      <c r="G32" s="10"/>
    </row>
    <row r="33" spans="1:15" x14ac:dyDescent="0.25">
      <c r="A33" s="26"/>
      <c r="B33" s="10" t="s">
        <v>26</v>
      </c>
      <c r="C33" s="10" t="s">
        <v>27</v>
      </c>
      <c r="D33" s="10" t="s">
        <v>28</v>
      </c>
      <c r="E33" s="10"/>
      <c r="F33" s="10"/>
      <c r="G33" s="10"/>
    </row>
    <row r="34" spans="1:15" ht="15" customHeight="1" x14ac:dyDescent="0.25">
      <c r="A34" s="26"/>
      <c r="B34" s="30"/>
      <c r="C34" s="31"/>
      <c r="D34" s="32"/>
      <c r="E34" s="30"/>
      <c r="F34" s="30"/>
      <c r="G34" s="30"/>
    </row>
    <row r="35" spans="1:15" ht="15" customHeight="1" x14ac:dyDescent="0.25">
      <c r="A35" s="26"/>
      <c r="B35" s="30"/>
      <c r="C35" s="30"/>
      <c r="D35" s="32"/>
      <c r="E35" s="30"/>
      <c r="F35" s="30"/>
      <c r="G35" s="30"/>
    </row>
    <row r="36" spans="1:15" ht="15" customHeight="1" x14ac:dyDescent="0.25">
      <c r="A36" s="26"/>
      <c r="B36" s="30"/>
      <c r="C36" s="31"/>
      <c r="D36" s="32"/>
      <c r="E36" s="30"/>
      <c r="F36" s="30"/>
      <c r="G36" s="30"/>
    </row>
    <row r="37" spans="1:15" ht="15" customHeight="1" x14ac:dyDescent="0.25">
      <c r="A37" s="26"/>
      <c r="B37" s="30"/>
      <c r="C37" s="30"/>
      <c r="D37" s="32"/>
      <c r="E37" s="30"/>
      <c r="F37" s="30"/>
      <c r="G37" s="30"/>
    </row>
    <row r="38" spans="1:15" x14ac:dyDescent="0.25">
      <c r="A38" s="26"/>
      <c r="B38" s="4"/>
      <c r="C38" s="4"/>
      <c r="D38" s="102" t="s">
        <v>29</v>
      </c>
      <c r="E38" s="102"/>
      <c r="F38" s="4"/>
      <c r="G38" s="4"/>
    </row>
    <row r="39" spans="1:15" s="35" customFormat="1" ht="15" customHeight="1" x14ac:dyDescent="0.25">
      <c r="A39" s="33"/>
      <c r="B39" s="34"/>
      <c r="C39" s="34"/>
      <c r="D39" s="102"/>
      <c r="E39" s="102"/>
      <c r="F39" s="34"/>
      <c r="G39" s="34"/>
      <c r="I39" s="36"/>
      <c r="J39" s="36"/>
      <c r="K39" s="36"/>
      <c r="L39" s="36"/>
      <c r="M39" s="36"/>
      <c r="N39" s="36"/>
      <c r="O39" s="36"/>
    </row>
    <row r="40" spans="1:15" x14ac:dyDescent="0.25">
      <c r="A40" s="4"/>
      <c r="B40" s="4"/>
      <c r="C40" s="4"/>
      <c r="D40" s="102"/>
      <c r="E40" s="102"/>
      <c r="F40" s="4"/>
      <c r="G40" s="4"/>
    </row>
    <row r="41" spans="1:15" x14ac:dyDescent="0.25">
      <c r="A41" s="4"/>
      <c r="B41" s="4"/>
      <c r="C41" s="37" t="s">
        <v>2</v>
      </c>
      <c r="D41" s="38" t="s">
        <v>30</v>
      </c>
      <c r="E41" s="103" t="str">
        <f>IF(AND(ISBLANK(B29),ISBLANK(E29)),"wird automatisch ausgefüllt!",B29&amp;" "&amp;E29)</f>
        <v>wird automatisch ausgefüllt!</v>
      </c>
      <c r="F41" s="103"/>
      <c r="G41" s="103"/>
    </row>
    <row r="42" spans="1:15" x14ac:dyDescent="0.25">
      <c r="A42" s="94" t="s">
        <v>30</v>
      </c>
      <c r="B42" s="94"/>
      <c r="C42" s="98">
        <f ca="1">TODAY()</f>
        <v>45614</v>
      </c>
      <c r="D42" s="99" t="s">
        <v>31</v>
      </c>
      <c r="E42" s="99"/>
      <c r="F42" s="99"/>
      <c r="G42" s="99"/>
    </row>
    <row r="43" spans="1:15" x14ac:dyDescent="0.25">
      <c r="A43" s="94"/>
      <c r="B43" s="94"/>
      <c r="C43" s="98"/>
      <c r="D43" s="99"/>
      <c r="E43" s="99"/>
      <c r="F43" s="99"/>
      <c r="G43" s="99"/>
    </row>
    <row r="44" spans="1:15" x14ac:dyDescent="0.25">
      <c r="A44" s="4"/>
      <c r="B44" s="4"/>
      <c r="C44" s="4"/>
      <c r="D44" s="4"/>
      <c r="E44" s="4"/>
      <c r="F44" s="4"/>
      <c r="G44" s="4"/>
    </row>
    <row r="45" spans="1:15" x14ac:dyDescent="0.25">
      <c r="A45" s="4"/>
      <c r="B45" s="4"/>
      <c r="C45" s="37" t="s">
        <v>2</v>
      </c>
      <c r="D45" s="38" t="s">
        <v>30</v>
      </c>
      <c r="E45" s="97" t="s">
        <v>110</v>
      </c>
      <c r="F45" s="97"/>
      <c r="G45" s="97"/>
    </row>
    <row r="46" spans="1:15" x14ac:dyDescent="0.25">
      <c r="A46" s="94" t="s">
        <v>33</v>
      </c>
      <c r="B46" s="94"/>
      <c r="C46" s="98"/>
      <c r="D46" s="99" t="s">
        <v>31</v>
      </c>
      <c r="E46" s="99"/>
      <c r="F46" s="99"/>
      <c r="G46" s="99"/>
    </row>
    <row r="47" spans="1:15" x14ac:dyDescent="0.25">
      <c r="A47" s="94"/>
      <c r="B47" s="94"/>
      <c r="C47" s="98"/>
      <c r="D47" s="99"/>
      <c r="E47" s="99"/>
      <c r="F47" s="99"/>
      <c r="G47" s="99"/>
    </row>
    <row r="48" spans="1:15" x14ac:dyDescent="0.25">
      <c r="A48" s="39"/>
      <c r="B48" s="39"/>
      <c r="C48" s="39"/>
      <c r="D48" s="39"/>
      <c r="E48" s="39"/>
      <c r="F48" s="39"/>
      <c r="G48" s="39"/>
    </row>
    <row r="51" spans="1:7" ht="18.75" customHeight="1" x14ac:dyDescent="0.35">
      <c r="A51" s="100" t="s">
        <v>34</v>
      </c>
      <c r="B51" s="100"/>
      <c r="C51" s="100"/>
      <c r="D51" s="100"/>
      <c r="E51" s="40"/>
      <c r="F51" s="40"/>
      <c r="G51" s="5" t="s">
        <v>1</v>
      </c>
    </row>
    <row r="52" spans="1:7" ht="15.75" customHeight="1" x14ac:dyDescent="0.25">
      <c r="A52" s="41" t="s">
        <v>35</v>
      </c>
      <c r="B52" s="41"/>
      <c r="C52" s="41"/>
      <c r="D52" s="42"/>
      <c r="E52" s="42"/>
      <c r="F52" s="43"/>
      <c r="G52" s="6">
        <f ca="1">G5</f>
        <v>456146291.76504624</v>
      </c>
    </row>
    <row r="53" spans="1:7" ht="18.75" x14ac:dyDescent="0.3">
      <c r="A53" s="44"/>
      <c r="B53" s="44"/>
      <c r="C53" s="44"/>
      <c r="D53" s="45"/>
      <c r="E53" s="45"/>
      <c r="F53" s="45"/>
      <c r="G53" s="4"/>
    </row>
    <row r="54" spans="1:7" ht="15.75" x14ac:dyDescent="0.25">
      <c r="A54" s="3"/>
      <c r="B54" s="3"/>
      <c r="C54" s="3"/>
      <c r="D54" s="4"/>
      <c r="E54" s="4"/>
      <c r="F54" s="4"/>
      <c r="G54" s="7"/>
    </row>
    <row r="55" spans="1:7" ht="15.75" x14ac:dyDescent="0.25">
      <c r="A55" s="7"/>
      <c r="B55" s="46"/>
      <c r="C55" s="7"/>
      <c r="D55" s="7"/>
      <c r="E55" s="7"/>
      <c r="F55" s="7"/>
      <c r="G55" s="10"/>
    </row>
    <row r="56" spans="1:7" ht="15.75" x14ac:dyDescent="0.25">
      <c r="A56" s="9"/>
      <c r="B56" s="9"/>
      <c r="C56" s="10"/>
      <c r="D56" s="10"/>
      <c r="E56" s="10"/>
      <c r="F56" s="10"/>
      <c r="G56" s="47"/>
    </row>
    <row r="57" spans="1:7" ht="15.75" x14ac:dyDescent="0.25">
      <c r="A57" s="7"/>
      <c r="B57" s="7"/>
      <c r="C57" s="7"/>
      <c r="D57" s="7"/>
      <c r="E57" s="7"/>
      <c r="F57" s="47"/>
      <c r="G57" s="4"/>
    </row>
    <row r="58" spans="1:7" ht="15.75" x14ac:dyDescent="0.25">
      <c r="A58" s="7"/>
      <c r="B58" s="7"/>
      <c r="C58" s="7"/>
      <c r="D58" s="7"/>
      <c r="E58" s="7"/>
      <c r="F58" s="47"/>
      <c r="G58" s="4"/>
    </row>
    <row r="59" spans="1:7" ht="15.75" x14ac:dyDescent="0.25">
      <c r="A59" s="9"/>
      <c r="B59" s="7"/>
      <c r="C59" s="7"/>
      <c r="D59" s="7"/>
      <c r="E59" s="7"/>
      <c r="F59" s="47"/>
      <c r="G59" s="4"/>
    </row>
    <row r="60" spans="1:7" ht="15.75" x14ac:dyDescent="0.25">
      <c r="A60" s="9"/>
      <c r="B60" s="7"/>
      <c r="C60" s="7"/>
      <c r="D60" s="7"/>
      <c r="E60" s="7"/>
      <c r="F60" s="47"/>
      <c r="G60" s="4"/>
    </row>
    <row r="61" spans="1:7" ht="15.75" x14ac:dyDescent="0.25">
      <c r="A61" s="7"/>
      <c r="B61" s="4"/>
      <c r="C61" s="4"/>
      <c r="D61" s="4"/>
      <c r="E61" s="4"/>
      <c r="F61" s="47"/>
      <c r="G61" s="4"/>
    </row>
    <row r="62" spans="1:7" ht="15.75" x14ac:dyDescent="0.25">
      <c r="A62" s="7"/>
      <c r="B62" s="7"/>
      <c r="C62" s="10"/>
      <c r="D62" s="10"/>
      <c r="E62" s="10"/>
      <c r="F62" s="13"/>
      <c r="G62" s="4"/>
    </row>
    <row r="63" spans="1:7" ht="15.75" x14ac:dyDescent="0.25">
      <c r="A63" s="9"/>
      <c r="B63" s="9"/>
      <c r="C63" s="10"/>
      <c r="D63" s="10"/>
      <c r="E63" s="10"/>
      <c r="F63" s="10"/>
      <c r="G63" s="4"/>
    </row>
    <row r="64" spans="1:7" ht="18.75" x14ac:dyDescent="0.3">
      <c r="A64" s="44"/>
      <c r="B64" s="44"/>
      <c r="C64" s="44"/>
      <c r="D64" s="4"/>
      <c r="E64" s="4"/>
      <c r="F64" s="4"/>
      <c r="G64" s="4"/>
    </row>
    <row r="65" spans="1:7" ht="15.75" x14ac:dyDescent="0.25">
      <c r="A65" s="9"/>
      <c r="B65" s="9"/>
      <c r="C65" s="23"/>
      <c r="D65" s="23"/>
      <c r="E65" s="23"/>
      <c r="F65" s="23"/>
      <c r="G65" s="4"/>
    </row>
    <row r="66" spans="1:7" ht="15.75" x14ac:dyDescent="0.25">
      <c r="A66" s="9"/>
      <c r="B66" s="9"/>
      <c r="C66" s="23"/>
      <c r="D66" s="23"/>
      <c r="E66" s="23"/>
      <c r="F66" s="23"/>
      <c r="G66" s="4"/>
    </row>
    <row r="67" spans="1:7" ht="15.75" x14ac:dyDescent="0.25">
      <c r="A67" s="9"/>
      <c r="B67" s="9"/>
      <c r="C67" s="23"/>
      <c r="D67" s="23"/>
      <c r="E67" s="23"/>
      <c r="F67" s="23"/>
      <c r="G67" s="4"/>
    </row>
    <row r="68" spans="1:7" ht="15.75" x14ac:dyDescent="0.25">
      <c r="A68" s="16"/>
      <c r="B68" s="17"/>
      <c r="C68" s="4"/>
      <c r="D68" s="4"/>
      <c r="E68" s="4"/>
      <c r="F68" s="4"/>
      <c r="G68" s="4"/>
    </row>
    <row r="69" spans="1:7" ht="15.75" x14ac:dyDescent="0.25">
      <c r="A69" s="16"/>
      <c r="B69" s="17"/>
      <c r="C69" s="20"/>
      <c r="D69" s="20"/>
      <c r="E69" s="20"/>
      <c r="F69" s="20"/>
      <c r="G69" s="4"/>
    </row>
    <row r="70" spans="1:7" ht="15.75" x14ac:dyDescent="0.25">
      <c r="A70" s="16"/>
      <c r="B70" s="17"/>
      <c r="C70" s="20"/>
      <c r="D70" s="20"/>
      <c r="E70" s="20"/>
      <c r="F70" s="20"/>
      <c r="G70" s="4"/>
    </row>
    <row r="71" spans="1:7" ht="15.75" x14ac:dyDescent="0.25">
      <c r="A71" s="16"/>
      <c r="B71" s="9"/>
      <c r="C71" s="48"/>
      <c r="D71" s="22"/>
      <c r="E71" s="49"/>
      <c r="F71" s="49"/>
      <c r="G71" s="4"/>
    </row>
    <row r="72" spans="1:7" ht="15.75" x14ac:dyDescent="0.25">
      <c r="A72" s="16"/>
      <c r="B72" s="23"/>
      <c r="C72" s="23"/>
      <c r="D72" s="23"/>
      <c r="E72" s="50"/>
      <c r="F72" s="50"/>
      <c r="G72" s="4"/>
    </row>
    <row r="73" spans="1:7" x14ac:dyDescent="0.25">
      <c r="A73" s="10"/>
      <c r="B73" s="23"/>
      <c r="C73" s="23"/>
      <c r="D73" s="23"/>
      <c r="E73" s="49"/>
      <c r="F73" s="49"/>
      <c r="G73" s="4"/>
    </row>
    <row r="74" spans="1:7" x14ac:dyDescent="0.25">
      <c r="A74" s="4"/>
      <c r="B74" s="4"/>
      <c r="C74" s="4"/>
      <c r="D74" s="4"/>
      <c r="E74" s="4"/>
      <c r="F74" s="25"/>
      <c r="G74" s="4"/>
    </row>
    <row r="75" spans="1:7" x14ac:dyDescent="0.25">
      <c r="A75" s="4"/>
      <c r="B75" s="4"/>
      <c r="C75" s="4"/>
      <c r="D75" s="4"/>
      <c r="E75" s="4"/>
      <c r="F75" s="25"/>
      <c r="G75" s="4"/>
    </row>
    <row r="76" spans="1:7" ht="18.75" x14ac:dyDescent="0.3">
      <c r="A76" s="4"/>
      <c r="B76" s="51"/>
      <c r="C76" s="51"/>
      <c r="D76" s="51"/>
      <c r="E76" s="51"/>
      <c r="F76" s="25"/>
      <c r="G76" s="4"/>
    </row>
    <row r="77" spans="1:7" x14ac:dyDescent="0.25">
      <c r="A77" s="4"/>
      <c r="B77" s="4"/>
      <c r="C77" s="4"/>
      <c r="D77" s="4"/>
      <c r="E77" s="4"/>
      <c r="F77" s="4"/>
      <c r="G77" s="4"/>
    </row>
    <row r="78" spans="1:7" x14ac:dyDescent="0.25">
      <c r="A78" s="26"/>
      <c r="B78" s="94"/>
      <c r="C78" s="94"/>
      <c r="D78" s="29"/>
      <c r="E78" s="94"/>
      <c r="F78" s="94"/>
      <c r="G78" s="94"/>
    </row>
    <row r="79" spans="1:7" x14ac:dyDescent="0.25">
      <c r="A79" s="26"/>
      <c r="B79" s="94"/>
      <c r="C79" s="94"/>
      <c r="D79" s="29"/>
      <c r="E79" s="94"/>
      <c r="F79" s="94"/>
      <c r="G79" s="94"/>
    </row>
    <row r="80" spans="1:7" x14ac:dyDescent="0.25">
      <c r="A80" s="26"/>
      <c r="B80" s="94"/>
      <c r="C80" s="94"/>
      <c r="D80" s="29"/>
      <c r="E80" s="94"/>
      <c r="F80" s="94"/>
      <c r="G80" s="94"/>
    </row>
    <row r="81" spans="1:7" x14ac:dyDescent="0.25">
      <c r="A81" s="26"/>
      <c r="B81" s="94"/>
      <c r="C81" s="94"/>
      <c r="D81" s="29"/>
      <c r="E81" s="94"/>
      <c r="F81" s="94"/>
      <c r="G81" s="94"/>
    </row>
    <row r="82" spans="1:7" x14ac:dyDescent="0.25">
      <c r="A82" s="26"/>
      <c r="B82" s="10"/>
      <c r="C82" s="10"/>
      <c r="D82" s="29"/>
      <c r="E82" s="10"/>
      <c r="F82" s="10"/>
      <c r="G82" s="10"/>
    </row>
    <row r="83" spans="1:7" x14ac:dyDescent="0.25">
      <c r="A83" s="26"/>
      <c r="B83" s="10"/>
      <c r="C83" s="10"/>
      <c r="D83" s="10"/>
      <c r="E83" s="10"/>
      <c r="F83" s="10"/>
      <c r="G83" s="10"/>
    </row>
    <row r="84" spans="1:7" x14ac:dyDescent="0.25">
      <c r="A84" s="26"/>
      <c r="B84" s="10"/>
      <c r="C84" s="52"/>
      <c r="D84" s="29"/>
      <c r="E84" s="10"/>
      <c r="F84" s="10"/>
      <c r="G84" s="10"/>
    </row>
    <row r="85" spans="1:7" x14ac:dyDescent="0.25">
      <c r="A85" s="26"/>
      <c r="B85" s="10"/>
      <c r="C85" s="10"/>
      <c r="D85" s="29"/>
      <c r="E85" s="10"/>
      <c r="F85" s="10"/>
      <c r="G85" s="10"/>
    </row>
    <row r="86" spans="1:7" x14ac:dyDescent="0.25">
      <c r="A86" s="26"/>
      <c r="B86" s="4"/>
      <c r="C86" s="4"/>
      <c r="D86" s="4"/>
      <c r="E86" s="4"/>
      <c r="F86" s="4"/>
      <c r="G86" s="4"/>
    </row>
    <row r="87" spans="1:7" x14ac:dyDescent="0.25">
      <c r="A87" s="33"/>
      <c r="B87" s="34"/>
      <c r="C87" s="34"/>
      <c r="D87" s="34"/>
      <c r="E87" s="34"/>
      <c r="F87" s="34"/>
      <c r="G87" s="34"/>
    </row>
    <row r="88" spans="1:7" x14ac:dyDescent="0.25">
      <c r="A88" s="4"/>
      <c r="B88" s="4"/>
      <c r="C88" s="4"/>
      <c r="D88" s="4"/>
      <c r="E88" s="4"/>
      <c r="F88" s="4"/>
      <c r="G88" s="4"/>
    </row>
    <row r="89" spans="1:7" x14ac:dyDescent="0.25">
      <c r="A89" s="4"/>
      <c r="B89" s="4"/>
      <c r="C89" s="53"/>
      <c r="D89" s="53"/>
      <c r="E89" s="93"/>
      <c r="F89" s="93"/>
      <c r="G89" s="93"/>
    </row>
    <row r="90" spans="1:7" x14ac:dyDescent="0.25">
      <c r="A90" s="94"/>
      <c r="B90" s="94"/>
      <c r="C90" s="95"/>
      <c r="D90" s="96"/>
      <c r="E90" s="96"/>
      <c r="F90" s="96"/>
      <c r="G90" s="96"/>
    </row>
    <row r="91" spans="1:7" x14ac:dyDescent="0.25">
      <c r="A91" s="94"/>
      <c r="B91" s="94"/>
      <c r="C91" s="95"/>
      <c r="D91" s="96"/>
      <c r="E91" s="96"/>
      <c r="F91" s="96"/>
      <c r="G91" s="96"/>
    </row>
    <row r="92" spans="1:7" x14ac:dyDescent="0.25">
      <c r="A92" s="4"/>
      <c r="B92" s="4"/>
      <c r="C92" s="4"/>
      <c r="D92" s="4"/>
      <c r="E92" s="4"/>
      <c r="F92" s="4"/>
      <c r="G92" s="4"/>
    </row>
    <row r="93" spans="1:7" x14ac:dyDescent="0.25">
      <c r="A93" s="4"/>
      <c r="B93" s="4"/>
      <c r="C93" s="53"/>
      <c r="D93" s="53"/>
      <c r="E93" s="93"/>
      <c r="F93" s="93"/>
      <c r="G93" s="93"/>
    </row>
  </sheetData>
  <sheetProtection algorithmName="SHA-512" hashValue="fwgjVfbI1w2Winr2SP3wf5O75ztibwW2qNaCSPKMyIsuuXXuCPAtBfS30gE2YN2IQFLbKQBIK5F047sMmF/Ydw==" saltValue="NH//xstmp0uZZ8qAR61HDA==" spinCount="100000" sheet="1" objects="1" scenarios="1"/>
  <mergeCells count="50">
    <mergeCell ref="A2:D2"/>
    <mergeCell ref="A4:C4"/>
    <mergeCell ref="D4:F4"/>
    <mergeCell ref="B6:C6"/>
    <mergeCell ref="B8:E8"/>
    <mergeCell ref="B9:E9"/>
    <mergeCell ref="B10:E10"/>
    <mergeCell ref="B11:E11"/>
    <mergeCell ref="B12:E12"/>
    <mergeCell ref="A15:C15"/>
    <mergeCell ref="C16:F16"/>
    <mergeCell ref="C17:D17"/>
    <mergeCell ref="E17:F17"/>
    <mergeCell ref="C18:D18"/>
    <mergeCell ref="E18:F18"/>
    <mergeCell ref="C19:D19"/>
    <mergeCell ref="E19:F19"/>
    <mergeCell ref="E22:F22"/>
    <mergeCell ref="E23:F23"/>
    <mergeCell ref="E24:F24"/>
    <mergeCell ref="B27:E27"/>
    <mergeCell ref="B29:C29"/>
    <mergeCell ref="E29:G29"/>
    <mergeCell ref="B30:C30"/>
    <mergeCell ref="E30:G30"/>
    <mergeCell ref="B31:C31"/>
    <mergeCell ref="E31:G31"/>
    <mergeCell ref="D38:E40"/>
    <mergeCell ref="E41:G41"/>
    <mergeCell ref="A42:B43"/>
    <mergeCell ref="C42:C43"/>
    <mergeCell ref="D42:G43"/>
    <mergeCell ref="E45:G45"/>
    <mergeCell ref="A46:B47"/>
    <mergeCell ref="C46:C47"/>
    <mergeCell ref="D46:G47"/>
    <mergeCell ref="A51:D51"/>
    <mergeCell ref="B78:C78"/>
    <mergeCell ref="E78:G78"/>
    <mergeCell ref="B79:C79"/>
    <mergeCell ref="E79:G79"/>
    <mergeCell ref="B80:C80"/>
    <mergeCell ref="E80:G80"/>
    <mergeCell ref="E93:G93"/>
    <mergeCell ref="B81:C81"/>
    <mergeCell ref="E81:G81"/>
    <mergeCell ref="E89:G89"/>
    <mergeCell ref="A90:B91"/>
    <mergeCell ref="C90:C91"/>
    <mergeCell ref="D90:G91"/>
  </mergeCells>
  <conditionalFormatting sqref="F12">
    <cfRule type="expression" dxfId="27" priority="2">
      <formula>ISTEXT($F$12)</formula>
    </cfRule>
  </conditionalFormatting>
  <conditionalFormatting sqref="B11:E11">
    <cfRule type="expression" dxfId="26" priority="3">
      <formula>$B$11=ISBLANK($F$11)</formula>
    </cfRule>
  </conditionalFormatting>
  <conditionalFormatting sqref="B10:E10">
    <cfRule type="expression" dxfId="25" priority="4">
      <formula>$B$10=ISBLANK($F$10)</formula>
    </cfRule>
  </conditionalFormatting>
  <conditionalFormatting sqref="B9:E9">
    <cfRule type="expression" dxfId="24" priority="5">
      <formula>$B$9=OR($B$8="(3) bitte auswählen… ",$B$8="Kein Eintrag ",ISTEXT($B$9))</formula>
    </cfRule>
    <cfRule type="expression" dxfId="23" priority="6">
      <formula>$B$9=ISBLANK($F$9)</formula>
    </cfRule>
  </conditionalFormatting>
  <conditionalFormatting sqref="F11">
    <cfRule type="expression" dxfId="22" priority="7">
      <formula>OR($F$11=ISBLANK($B$11),ISTEXT($F$11))</formula>
    </cfRule>
  </conditionalFormatting>
  <conditionalFormatting sqref="F10">
    <cfRule type="expression" dxfId="21" priority="8">
      <formula>OR($F$10=ISBLANK($B$10),ISTEXT($F$10))</formula>
    </cfRule>
  </conditionalFormatting>
  <conditionalFormatting sqref="F9">
    <cfRule type="expression" dxfId="20" priority="9">
      <formula>OR($F$9=ISBLANK($B$9),ISTEXT($F$9))</formula>
    </cfRule>
  </conditionalFormatting>
  <conditionalFormatting sqref="C22">
    <cfRule type="expression" dxfId="19" priority="10">
      <formula>$C$22=OR($C$16="(4) Grund auswählen…",$C$16="Keine Fahrt",ISTEXT($C$22))</formula>
    </cfRule>
  </conditionalFormatting>
  <conditionalFormatting sqref="D20">
    <cfRule type="expression" dxfId="18" priority="11">
      <formula>$D$20=OR($C$16="(4) Grund auswählen…",$C$16="Keine Fahrt",ISTEXT($D$20))</formula>
    </cfRule>
  </conditionalFormatting>
  <conditionalFormatting sqref="E19:F19">
    <cfRule type="expression" dxfId="17" priority="12">
      <formula>AND($C$17&lt;&gt;$E$18,AND(ISTEXT($C$17),ISTEXT($E$18)),ISBLANK($E$19))</formula>
    </cfRule>
  </conditionalFormatting>
  <conditionalFormatting sqref="C19">
    <cfRule type="expression" dxfId="16" priority="13">
      <formula>AND($C$17&lt;&gt;$E$18,AND(ISTEXT($C$17),ISTEXT($E$18)),AND(ISBLANK($C$19),ISBLANK($E$19)))</formula>
    </cfRule>
  </conditionalFormatting>
  <conditionalFormatting sqref="E18:F18">
    <cfRule type="expression" dxfId="15" priority="14">
      <formula>$E$18=OR($C$16="(4) Grund auswählen…",$C$16="Keine Fahrt",ISTEXT($E$18))</formula>
    </cfRule>
  </conditionalFormatting>
  <conditionalFormatting sqref="C18:D18">
    <cfRule type="expression" dxfId="14" priority="15">
      <formula>$C$18=OR($C$16="(4) Grund auswählen…",$C$16="Keine Fahrt",ISTEXT($C$18))</formula>
    </cfRule>
  </conditionalFormatting>
  <conditionalFormatting sqref="E17:F17">
    <cfRule type="expression" dxfId="13" priority="16">
      <formula>$E$17=OR($C$16="(4) Grund auswählen…",$C$16="Keine Fahrt",ISTEXT($E$17))</formula>
    </cfRule>
  </conditionalFormatting>
  <conditionalFormatting sqref="C17">
    <cfRule type="expression" dxfId="12" priority="17">
      <formula>$C$17=OR($C$16="(4) Grund auswählen…",$C$16="Keine Fahrt",ISTEXT($C$17))</formula>
    </cfRule>
  </conditionalFormatting>
  <conditionalFormatting sqref="C16:F16">
    <cfRule type="expression" dxfId="11" priority="18">
      <formula>$C$16="(4) Grund auswählen…"</formula>
    </cfRule>
  </conditionalFormatting>
  <conditionalFormatting sqref="B8:E8">
    <cfRule type="expression" dxfId="10" priority="19">
      <formula>$B$8="(3) bitte auswählen… "</formula>
    </cfRule>
  </conditionalFormatting>
  <conditionalFormatting sqref="E45">
    <cfRule type="expression" dxfId="9" priority="20">
      <formula>$E$45="(5) bitte auswählen..."</formula>
    </cfRule>
  </conditionalFormatting>
  <conditionalFormatting sqref="B6:C6">
    <cfRule type="expression" dxfId="8" priority="21">
      <formula>ISTEXT($B$6)</formula>
    </cfRule>
    <cfRule type="expression" dxfId="7" priority="22">
      <formula>ISBLANK($B$6)</formula>
    </cfRule>
  </conditionalFormatting>
  <conditionalFormatting sqref="E31:G31">
    <cfRule type="expression" dxfId="6" priority="23">
      <formula>ISBLANK($E$31)</formula>
    </cfRule>
  </conditionalFormatting>
  <conditionalFormatting sqref="E30:G30">
    <cfRule type="expression" dxfId="5" priority="24">
      <formula>ISBLANK($E$30)</formula>
    </cfRule>
  </conditionalFormatting>
  <conditionalFormatting sqref="E29:G29">
    <cfRule type="expression" dxfId="4" priority="25">
      <formula>ISBLANK($E$29)</formula>
    </cfRule>
  </conditionalFormatting>
  <conditionalFormatting sqref="B31:C31">
    <cfRule type="expression" dxfId="3" priority="26">
      <formula>ISBLANK($B$31)</formula>
    </cfRule>
  </conditionalFormatting>
  <conditionalFormatting sqref="B30:C30">
    <cfRule type="expression" dxfId="2" priority="27">
      <formula>ISBLANK($B$30)</formula>
    </cfRule>
  </conditionalFormatting>
  <conditionalFormatting sqref="B29:C29">
    <cfRule type="expression" dxfId="1" priority="28">
      <formula>ISBLANK($B$29)</formula>
    </cfRule>
  </conditionalFormatting>
  <conditionalFormatting sqref="D4:F4">
    <cfRule type="expression" dxfId="0" priority="29">
      <formula>$D$4="(1) Standort auswählen…"</formula>
    </cfRule>
  </conditionalFormatting>
  <dataValidations count="4">
    <dataValidation type="list" allowBlank="1" showInputMessage="1" showErrorMessage="1" sqref="D4:F4" xr:uid="{00000000-0002-0000-0000-000000000000}">
      <formula1>INDIRECT("tab_Standort[Standort]")</formula1>
      <formula2>0</formula2>
    </dataValidation>
    <dataValidation type="list" allowBlank="1" showInputMessage="1" showErrorMessage="1" sqref="B8:E8" xr:uid="{00000000-0002-0000-0000-000001000000}">
      <formula1>INDIRECT($A$2)</formula1>
      <formula2>0</formula2>
    </dataValidation>
    <dataValidation type="list" allowBlank="1" showInputMessage="1" showErrorMessage="1" promptTitle="bitte auswählen..." sqref="C16:F16" xr:uid="{00000000-0002-0000-0000-000002000000}">
      <formula1>INDIRECT("tab_FKGrund[FKGrund]")</formula1>
      <formula2>0</formula2>
    </dataValidation>
    <dataValidation type="list" allowBlank="1" showInputMessage="1" showErrorMessage="1" promptTitle="bitte auswählen..." sqref="E45:G45" xr:uid="{00000000-0002-0000-0000-000003000000}">
      <formula1>INDIRECT($E$2)</formula1>
      <formula2>0</formula2>
    </dataValidation>
  </dataValidations>
  <pageMargins left="0.7" right="0.7" top="0.78749999999999998" bottom="0.78749999999999998" header="0.511811023622047" footer="0.511811023622047"/>
  <pageSetup paperSize="9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4000000}">
          <x14:formula1>
            <xm:f>dropdown!$A$11:$A$17</xm:f>
          </x14:formula1>
          <x14:formula2>
            <xm:f>0</xm:f>
          </x14:formula2>
          <xm:sqref>B57:E57</xm:sqref>
        </x14:dataValidation>
        <x14:dataValidation type="list" allowBlank="1" showInputMessage="1" showErrorMessage="1" promptTitle="bitte auswählen..." xr:uid="{00000000-0002-0000-0000-000005000000}">
          <x14:formula1>
            <xm:f>dropdown!$F$1:$F$9</xm:f>
          </x14:formula1>
          <x14:formula2>
            <xm:f>0</xm:f>
          </x14:formula2>
          <xm:sqref>C68:F68</xm:sqref>
        </x14:dataValidation>
        <x14:dataValidation type="list" allowBlank="1" showInputMessage="1" showErrorMessage="1" promptTitle="bitte auswählen..." xr:uid="{00000000-0002-0000-0000-000006000000}">
          <x14:formula1>
            <xm:f>dropdown!$I$9:$I$9</xm:f>
          </x14:formula1>
          <x14:formula2>
            <xm:f>0</xm:f>
          </x14:formula2>
          <xm:sqref>E93:G93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zoomScaleNormal="100" workbookViewId="0">
      <pane ySplit="3" topLeftCell="A4" activePane="bottomLeft" state="frozen"/>
      <selection pane="bottomLeft" activeCell="F27" sqref="F27"/>
    </sheetView>
  </sheetViews>
  <sheetFormatPr baseColWidth="10" defaultColWidth="11.42578125" defaultRowHeight="15" x14ac:dyDescent="0.25"/>
  <cols>
    <col min="1" max="1" width="22.7109375" style="54" customWidth="1"/>
    <col min="2" max="3" width="11.7109375" style="54" customWidth="1"/>
    <col min="4" max="4" width="34.42578125" style="54" customWidth="1"/>
    <col min="5" max="5" width="10.7109375" style="54" customWidth="1"/>
    <col min="6" max="6" width="30.7109375" style="54" customWidth="1"/>
    <col min="7" max="16384" width="11.42578125" style="54"/>
  </cols>
  <sheetData>
    <row r="1" spans="1:6" ht="24" customHeight="1" x14ac:dyDescent="0.35">
      <c r="A1" s="55" t="s">
        <v>0</v>
      </c>
      <c r="B1" s="56"/>
      <c r="C1" s="56"/>
      <c r="D1" s="56"/>
      <c r="E1" s="56"/>
      <c r="F1" s="56"/>
    </row>
    <row r="2" spans="1:6" ht="16.5" customHeight="1" x14ac:dyDescent="0.25">
      <c r="A2" s="57" t="s">
        <v>36</v>
      </c>
      <c r="B2" s="58" t="s">
        <v>28</v>
      </c>
      <c r="C2" s="59" t="s">
        <v>37</v>
      </c>
      <c r="D2" s="60" t="s">
        <v>38</v>
      </c>
      <c r="E2" s="61"/>
      <c r="F2" s="62" t="s">
        <v>39</v>
      </c>
    </row>
    <row r="3" spans="1:6" ht="16.5" customHeight="1" x14ac:dyDescent="0.25">
      <c r="A3" s="63" t="s">
        <v>40</v>
      </c>
      <c r="B3" s="64"/>
      <c r="C3" s="65"/>
      <c r="D3" s="66" t="str">
        <f t="shared" ref="D3:D13" si="0">CONCATENATE($A3,IF(ISBLANK($B3)," ",CONCATENATE(" (KSt. ",$B3,") ")),$C3)</f>
        <v xml:space="preserve">(3) bitte auswählen… </v>
      </c>
      <c r="F3" s="54" t="s">
        <v>41</v>
      </c>
    </row>
    <row r="4" spans="1:6" ht="16.5" customHeight="1" x14ac:dyDescent="0.25">
      <c r="A4" s="63" t="s">
        <v>42</v>
      </c>
      <c r="B4" s="64"/>
      <c r="C4" s="65"/>
      <c r="D4" s="66" t="str">
        <f t="shared" si="0"/>
        <v xml:space="preserve">Kein Eintrag </v>
      </c>
      <c r="F4" s="54" t="s">
        <v>47</v>
      </c>
    </row>
    <row r="5" spans="1:6" ht="16.5" customHeight="1" x14ac:dyDescent="0.25">
      <c r="A5" s="63" t="s">
        <v>43</v>
      </c>
      <c r="B5" s="64">
        <v>11</v>
      </c>
      <c r="C5" s="65"/>
      <c r="D5" s="66" t="str">
        <f t="shared" si="0"/>
        <v xml:space="preserve">AStA Büro (KSt. 11) </v>
      </c>
      <c r="F5" s="54" t="s">
        <v>126</v>
      </c>
    </row>
    <row r="6" spans="1:6" ht="16.5" customHeight="1" x14ac:dyDescent="0.25">
      <c r="A6" s="63" t="s">
        <v>44</v>
      </c>
      <c r="B6" s="64">
        <v>26</v>
      </c>
      <c r="C6" s="65" t="s">
        <v>37</v>
      </c>
      <c r="D6" s="66" t="str">
        <f t="shared" si="0"/>
        <v>Erstsemesterparty (KSt. 26) BgA</v>
      </c>
      <c r="F6" s="54" t="s">
        <v>127</v>
      </c>
    </row>
    <row r="7" spans="1:6" ht="16.5" customHeight="1" x14ac:dyDescent="0.25">
      <c r="A7" s="63" t="s">
        <v>45</v>
      </c>
      <c r="B7" s="64">
        <v>20</v>
      </c>
      <c r="C7" s="65" t="s">
        <v>37</v>
      </c>
      <c r="D7" s="66" t="str">
        <f t="shared" si="0"/>
        <v>Hochschulball (KSt. 20) BgA</v>
      </c>
      <c r="F7" s="54" t="s">
        <v>128</v>
      </c>
    </row>
    <row r="8" spans="1:6" ht="16.5" customHeight="1" x14ac:dyDescent="0.25">
      <c r="A8" s="63" t="s">
        <v>46</v>
      </c>
      <c r="B8" s="64">
        <v>22</v>
      </c>
      <c r="C8" s="65" t="s">
        <v>37</v>
      </c>
      <c r="D8" s="66" t="str">
        <f t="shared" si="0"/>
        <v>Kino (KSt. 22) BgA</v>
      </c>
    </row>
    <row r="9" spans="1:6" ht="16.5" customHeight="1" x14ac:dyDescent="0.25">
      <c r="A9" s="63" t="s">
        <v>48</v>
      </c>
      <c r="B9" s="64">
        <v>21</v>
      </c>
      <c r="C9" s="65" t="s">
        <v>37</v>
      </c>
      <c r="D9" s="66" t="str">
        <f t="shared" si="0"/>
        <v>Klettern FuWa (KSt. 21) BgA</v>
      </c>
      <c r="F9" s="54" t="s">
        <v>120</v>
      </c>
    </row>
    <row r="10" spans="1:6" ht="16.5" customHeight="1" x14ac:dyDescent="0.25">
      <c r="A10" s="63" t="s">
        <v>49</v>
      </c>
      <c r="B10" s="64">
        <v>29</v>
      </c>
      <c r="C10" s="65" t="s">
        <v>37</v>
      </c>
      <c r="D10" s="66" t="str">
        <f t="shared" si="0"/>
        <v>sonst. Einmalige gesamt  (KSt. 29) BgA</v>
      </c>
    </row>
    <row r="11" spans="1:6" ht="16.5" customHeight="1" x14ac:dyDescent="0.25">
      <c r="A11" s="63" t="s">
        <v>50</v>
      </c>
      <c r="B11" s="64">
        <v>15</v>
      </c>
      <c r="C11" s="65"/>
      <c r="D11" s="66" t="str">
        <f t="shared" si="0"/>
        <v xml:space="preserve">Sport- und Freizeitreferate (KSt. 15) </v>
      </c>
    </row>
    <row r="12" spans="1:6" ht="16.5" customHeight="1" x14ac:dyDescent="0.25">
      <c r="A12" s="63" t="s">
        <v>51</v>
      </c>
      <c r="B12" s="64">
        <v>25</v>
      </c>
      <c r="C12" s="65" t="s">
        <v>37</v>
      </c>
      <c r="D12" s="66" t="str">
        <f t="shared" si="0"/>
        <v>StudierBar (KSt. 25) BgA</v>
      </c>
      <c r="F12" s="67"/>
    </row>
    <row r="13" spans="1:6" ht="16.5" customHeight="1" x14ac:dyDescent="0.25">
      <c r="A13" s="63" t="s">
        <v>52</v>
      </c>
      <c r="B13" s="64">
        <v>90</v>
      </c>
      <c r="C13" s="65"/>
      <c r="D13" s="66" t="str">
        <f t="shared" si="0"/>
        <v xml:space="preserve">Technik (KSt. 90) </v>
      </c>
    </row>
    <row r="14" spans="1:6" ht="16.5" customHeight="1" x14ac:dyDescent="0.25"/>
    <row r="15" spans="1:6" ht="16.5" customHeight="1" x14ac:dyDescent="0.25"/>
  </sheetData>
  <sheetProtection algorithmName="SHA-512" hashValue="56DtzvfNo0eimoNNRCp15niZwSx32mBFCOVLBGLJq/Qr1JtPwE8yBOoEfozGlzwRcSvfGcLfUluogfbjftq0fQ==" saltValue="sj8BrgWzY+DVtBXUliOJHg==" spinCount="100000" sheet="1" sort="0"/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9"/>
  <sheetViews>
    <sheetView zoomScaleNormal="100" workbookViewId="0">
      <pane ySplit="3" topLeftCell="A4" activePane="bottomLeft" state="frozen"/>
      <selection pane="bottomLeft" activeCell="F15" sqref="F15"/>
    </sheetView>
  </sheetViews>
  <sheetFormatPr baseColWidth="10" defaultColWidth="10.7109375" defaultRowHeight="15" x14ac:dyDescent="0.25"/>
  <cols>
    <col min="1" max="1" width="22.7109375" customWidth="1"/>
    <col min="2" max="3" width="11.7109375" customWidth="1"/>
    <col min="4" max="4" width="35.85546875" customWidth="1"/>
    <col min="6" max="6" width="30.7109375" customWidth="1"/>
  </cols>
  <sheetData>
    <row r="1" spans="1:6" s="69" customFormat="1" ht="24" customHeight="1" x14ac:dyDescent="0.35">
      <c r="A1" s="68" t="s">
        <v>53</v>
      </c>
    </row>
    <row r="2" spans="1:6" s="35" customFormat="1" ht="16.5" customHeight="1" x14ac:dyDescent="0.25">
      <c r="A2" s="70" t="s">
        <v>36</v>
      </c>
      <c r="B2" s="71" t="s">
        <v>28</v>
      </c>
      <c r="C2" s="72" t="s">
        <v>37</v>
      </c>
      <c r="D2" s="73" t="s">
        <v>38</v>
      </c>
      <c r="F2" s="74" t="s">
        <v>39</v>
      </c>
    </row>
    <row r="3" spans="1:6" ht="16.5" customHeight="1" x14ac:dyDescent="0.25">
      <c r="A3" s="75" t="s">
        <v>40</v>
      </c>
      <c r="B3" s="76"/>
      <c r="C3" s="77"/>
      <c r="D3" s="78" t="str">
        <f t="shared" ref="D3:D19" si="0">CONCATENATE($A3,IF(ISBLANK($B3)," ",CONCATENATE(" (KSt. ",$B3,") ")),$C3)</f>
        <v xml:space="preserve">(3) bitte auswählen… </v>
      </c>
      <c r="F3" t="s">
        <v>41</v>
      </c>
    </row>
    <row r="4" spans="1:6" ht="16.5" customHeight="1" x14ac:dyDescent="0.25">
      <c r="A4" s="79" t="s">
        <v>42</v>
      </c>
      <c r="B4" s="80"/>
      <c r="C4" s="81"/>
      <c r="D4" s="78" t="str">
        <f t="shared" si="0"/>
        <v xml:space="preserve">Kein Eintrag </v>
      </c>
      <c r="F4" t="s">
        <v>110</v>
      </c>
    </row>
    <row r="5" spans="1:6" ht="16.5" customHeight="1" x14ac:dyDescent="0.25">
      <c r="A5" s="79" t="s">
        <v>43</v>
      </c>
      <c r="B5" s="80">
        <v>12</v>
      </c>
      <c r="C5" s="81"/>
      <c r="D5" s="78" t="str">
        <f t="shared" si="0"/>
        <v xml:space="preserve">AStA Büro (KSt. 12) </v>
      </c>
      <c r="F5" t="s">
        <v>133</v>
      </c>
    </row>
    <row r="6" spans="1:6" ht="16.5" customHeight="1" x14ac:dyDescent="0.25">
      <c r="A6" s="79" t="s">
        <v>54</v>
      </c>
      <c r="B6" s="80">
        <v>12</v>
      </c>
      <c r="C6" s="81"/>
      <c r="D6" s="78" t="str">
        <f t="shared" si="0"/>
        <v xml:space="preserve">AStA Einkauf (KSt. 12) </v>
      </c>
      <c r="F6" t="s">
        <v>111</v>
      </c>
    </row>
    <row r="7" spans="1:6" ht="16.5" customHeight="1" x14ac:dyDescent="0.25">
      <c r="A7" s="79" t="s">
        <v>55</v>
      </c>
      <c r="B7" s="80">
        <v>12</v>
      </c>
      <c r="C7" s="81"/>
      <c r="D7" s="78" t="str">
        <f t="shared" si="0"/>
        <v xml:space="preserve">Eiszeit (KSt. 12) </v>
      </c>
      <c r="F7" t="s">
        <v>112</v>
      </c>
    </row>
    <row r="8" spans="1:6" ht="16.5" customHeight="1" x14ac:dyDescent="0.25">
      <c r="A8" s="79" t="s">
        <v>56</v>
      </c>
      <c r="B8" s="80">
        <v>12</v>
      </c>
      <c r="C8" s="81"/>
      <c r="D8" s="78" t="str">
        <f t="shared" si="0"/>
        <v xml:space="preserve">Ersti-Begrüßung (KSt. 12) </v>
      </c>
      <c r="F8" t="s">
        <v>116</v>
      </c>
    </row>
    <row r="9" spans="1:6" ht="16.5" customHeight="1" x14ac:dyDescent="0.25">
      <c r="A9" s="79" t="s">
        <v>57</v>
      </c>
      <c r="B9" s="80">
        <v>12</v>
      </c>
      <c r="C9" s="81"/>
      <c r="D9" s="78" t="str">
        <f t="shared" si="0"/>
        <v xml:space="preserve">Ersti-Frühstück (KSt. 12) </v>
      </c>
      <c r="F9" t="s">
        <v>119</v>
      </c>
    </row>
    <row r="10" spans="1:6" ht="16.5" customHeight="1" x14ac:dyDescent="0.25">
      <c r="A10" s="79" t="s">
        <v>58</v>
      </c>
      <c r="B10" s="80">
        <v>12</v>
      </c>
      <c r="C10" s="81"/>
      <c r="D10" s="78" t="str">
        <f t="shared" si="0"/>
        <v xml:space="preserve">Ersti-Hütten (KSt. 12) </v>
      </c>
    </row>
    <row r="11" spans="1:6" ht="16.5" customHeight="1" x14ac:dyDescent="0.25">
      <c r="A11" s="79" t="s">
        <v>59</v>
      </c>
      <c r="B11" s="80">
        <v>32</v>
      </c>
      <c r="C11" s="81" t="s">
        <v>37</v>
      </c>
      <c r="D11" s="78" t="str">
        <f t="shared" si="0"/>
        <v>Ersti-Party (KSt. 32) BgA</v>
      </c>
    </row>
    <row r="12" spans="1:6" ht="16.5" customHeight="1" x14ac:dyDescent="0.25">
      <c r="A12" s="79" t="s">
        <v>60</v>
      </c>
      <c r="B12" s="80">
        <v>13</v>
      </c>
      <c r="C12" s="81"/>
      <c r="D12" s="78" t="str">
        <f t="shared" si="0"/>
        <v xml:space="preserve">Hochschulwahlen (KSt. 13) </v>
      </c>
    </row>
    <row r="13" spans="1:6" ht="16.5" customHeight="1" x14ac:dyDescent="0.25">
      <c r="A13" s="79" t="s">
        <v>61</v>
      </c>
      <c r="B13" s="80">
        <v>32</v>
      </c>
      <c r="C13" s="81" t="s">
        <v>37</v>
      </c>
      <c r="D13" s="78" t="str">
        <f t="shared" si="0"/>
        <v>Nikolaus-Aktion (KSt. 32) BgA</v>
      </c>
    </row>
    <row r="14" spans="1:6" ht="16.5" customHeight="1" x14ac:dyDescent="0.25">
      <c r="A14" s="63" t="s">
        <v>49</v>
      </c>
      <c r="B14" s="64">
        <v>29</v>
      </c>
      <c r="C14" s="65" t="s">
        <v>37</v>
      </c>
      <c r="D14" s="78" t="str">
        <f t="shared" si="0"/>
        <v>sonst. Einmalige gesamt  (KSt. 29) BgA</v>
      </c>
    </row>
    <row r="15" spans="1:6" ht="16.5" customHeight="1" x14ac:dyDescent="0.25">
      <c r="A15" s="79" t="s">
        <v>62</v>
      </c>
      <c r="B15" s="80">
        <v>32</v>
      </c>
      <c r="C15" s="81" t="s">
        <v>37</v>
      </c>
      <c r="D15" s="78" t="str">
        <f t="shared" si="0"/>
        <v>sonstige Veranstaltungen (KSt. 32) BgA</v>
      </c>
    </row>
    <row r="16" spans="1:6" x14ac:dyDescent="0.25">
      <c r="A16" s="79" t="s">
        <v>50</v>
      </c>
      <c r="B16" s="80">
        <v>16</v>
      </c>
      <c r="C16" s="81"/>
      <c r="D16" s="78" t="str">
        <f t="shared" si="0"/>
        <v xml:space="preserve">Sport- und Freizeitreferate (KSt. 16) </v>
      </c>
    </row>
    <row r="17" spans="1:4" x14ac:dyDescent="0.25">
      <c r="A17" s="79" t="s">
        <v>63</v>
      </c>
      <c r="B17" s="80">
        <v>31</v>
      </c>
      <c r="C17" s="81" t="s">
        <v>37</v>
      </c>
      <c r="D17" s="78" t="str">
        <f t="shared" si="0"/>
        <v>Starters (KSt. 31) BgA</v>
      </c>
    </row>
    <row r="18" spans="1:4" x14ac:dyDescent="0.25">
      <c r="A18" s="79" t="s">
        <v>64</v>
      </c>
      <c r="B18" s="80">
        <v>12</v>
      </c>
      <c r="C18" s="81"/>
      <c r="D18" s="78" t="str">
        <f t="shared" si="0"/>
        <v xml:space="preserve">TD-Frühstück (KSt. 12) </v>
      </c>
    </row>
    <row r="19" spans="1:4" x14ac:dyDescent="0.25">
      <c r="A19" s="79" t="s">
        <v>65</v>
      </c>
      <c r="B19" s="80">
        <v>30</v>
      </c>
      <c r="C19" s="81" t="s">
        <v>37</v>
      </c>
      <c r="D19" s="78" t="str">
        <f t="shared" si="0"/>
        <v>VSt Kaffeemaschine (KSt. 30) BgA</v>
      </c>
    </row>
  </sheetData>
  <sheetProtection algorithmName="SHA-512" hashValue="VHjYgj6Rsse0ZZszuPpZr3k93C2Q2RXNyZhMEB1eeeCCkt2VYAsPD/lvowtM2qCUUyAiogJ5aYNIqVl9AZstXQ==" saltValue="+mxGATU6wVK3pmvVln5SlA==" spinCount="100000" sheet="1" objects="1" scenarios="1"/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5"/>
  <sheetViews>
    <sheetView zoomScaleNormal="100" workbookViewId="0">
      <pane ySplit="3" topLeftCell="A4" activePane="bottomLeft" state="frozen"/>
      <selection pane="bottomLeft" activeCell="F8" sqref="F8"/>
    </sheetView>
  </sheetViews>
  <sheetFormatPr baseColWidth="10" defaultColWidth="10.7109375" defaultRowHeight="15" x14ac:dyDescent="0.25"/>
  <cols>
    <col min="1" max="1" width="22.7109375" customWidth="1"/>
    <col min="2" max="3" width="11.7109375" customWidth="1"/>
    <col min="4" max="4" width="35" customWidth="1"/>
    <col min="6" max="6" width="30.7109375" customWidth="1"/>
  </cols>
  <sheetData>
    <row r="1" spans="1:6" ht="24" customHeight="1" x14ac:dyDescent="0.35">
      <c r="A1" s="68" t="s">
        <v>66</v>
      </c>
      <c r="B1" s="69"/>
      <c r="C1" s="69"/>
      <c r="D1" s="69"/>
      <c r="E1" s="69"/>
      <c r="F1" s="69"/>
    </row>
    <row r="2" spans="1:6" ht="16.5" customHeight="1" x14ac:dyDescent="0.25">
      <c r="A2" s="82" t="s">
        <v>36</v>
      </c>
      <c r="B2" s="71" t="s">
        <v>28</v>
      </c>
      <c r="C2" s="83" t="s">
        <v>37</v>
      </c>
      <c r="D2" s="73" t="s">
        <v>38</v>
      </c>
      <c r="E2" s="35"/>
      <c r="F2" s="74" t="s">
        <v>39</v>
      </c>
    </row>
    <row r="3" spans="1:6" ht="16.5" customHeight="1" x14ac:dyDescent="0.25">
      <c r="A3" s="79" t="s">
        <v>40</v>
      </c>
      <c r="B3" s="80"/>
      <c r="C3" s="84"/>
      <c r="D3" s="78" t="str">
        <f>CONCATENATE($A3,IF(ISBLANK($B3)," ",CONCATENATE(" (KSt. ",$B3,") ")),$C3)</f>
        <v xml:space="preserve">(3) bitte auswählen… </v>
      </c>
      <c r="F3" t="s">
        <v>41</v>
      </c>
    </row>
    <row r="4" spans="1:6" ht="16.5" customHeight="1" x14ac:dyDescent="0.25">
      <c r="A4" s="79" t="s">
        <v>42</v>
      </c>
      <c r="B4" s="80"/>
      <c r="C4" s="84"/>
      <c r="D4" s="78" t="str">
        <f>CONCATENATE($A4,IF(ISBLANK($B4)," ",CONCATENATE(" (KSt. ",$B4,") ")),$C4)</f>
        <v xml:space="preserve">Kein Eintrag </v>
      </c>
      <c r="F4" t="s">
        <v>117</v>
      </c>
    </row>
    <row r="5" spans="1:6" ht="16.5" customHeight="1" x14ac:dyDescent="0.25">
      <c r="A5" s="79" t="s">
        <v>43</v>
      </c>
      <c r="B5" s="80">
        <v>13</v>
      </c>
      <c r="C5" s="84"/>
      <c r="D5" s="78" t="str">
        <f>CONCATENATE($A5,IF(ISBLANK($B5)," ",CONCATENATE(" (KSt. ",$B5,") ")),$C5)</f>
        <v xml:space="preserve">AStA Büro (KSt. 13) </v>
      </c>
      <c r="F5" t="s">
        <v>67</v>
      </c>
    </row>
    <row r="6" spans="1:6" ht="16.5" customHeight="1" x14ac:dyDescent="0.25">
      <c r="A6" s="63" t="s">
        <v>49</v>
      </c>
      <c r="B6" s="64">
        <v>29</v>
      </c>
      <c r="C6" s="64" t="s">
        <v>37</v>
      </c>
      <c r="D6" s="78" t="str">
        <f>CONCATENATE($A6,IF(ISBLANK($B6)," ",CONCATENATE(" (KSt. ",$B6,") ")),$C6)</f>
        <v>sonst. Einmalige gesamt  (KSt. 29) BgA</v>
      </c>
      <c r="F6" t="s">
        <v>68</v>
      </c>
    </row>
    <row r="7" spans="1:6" ht="16.5" customHeight="1" x14ac:dyDescent="0.25">
      <c r="A7" s="79" t="s">
        <v>50</v>
      </c>
      <c r="B7" s="80">
        <v>17</v>
      </c>
      <c r="C7" s="80"/>
      <c r="D7" s="78" t="str">
        <f>CONCATENATE($A7,IF(ISBLANK($B7)," ",CONCATENATE(" (KSt. ",$B7,") ")),$C7)</f>
        <v xml:space="preserve">Sport- und Freizeitreferate (KSt. 17) </v>
      </c>
      <c r="F7" t="s">
        <v>118</v>
      </c>
    </row>
    <row r="8" spans="1:6" ht="16.5" customHeight="1" x14ac:dyDescent="0.25">
      <c r="F8" t="s">
        <v>119</v>
      </c>
    </row>
    <row r="9" spans="1:6" ht="16.5" customHeight="1" x14ac:dyDescent="0.25">
      <c r="F9" s="85"/>
    </row>
    <row r="10" spans="1:6" ht="16.5" customHeight="1" x14ac:dyDescent="0.25"/>
    <row r="11" spans="1:6" ht="16.5" customHeight="1" x14ac:dyDescent="0.25"/>
    <row r="12" spans="1:6" ht="16.5" customHeight="1" x14ac:dyDescent="0.25"/>
    <row r="13" spans="1:6" ht="16.5" customHeight="1" x14ac:dyDescent="0.25"/>
    <row r="14" spans="1:6" ht="16.5" customHeight="1" x14ac:dyDescent="0.25"/>
    <row r="15" spans="1:6" ht="16.5" customHeight="1" x14ac:dyDescent="0.25"/>
  </sheetData>
  <sheetProtection algorithmName="SHA-512" hashValue="teFCV0yxLs+MMmciR16bf7Y2224s95taheElMuYWSbLpEhc8pGVdVj4w4X6FY5ON9ox+r1VAhNc3APA3w8CAmA==" saltValue="bErM4ESvWy9PXTLJX9+3Rw==" spinCount="100000" sheet="1" objects="1" scenarios="1"/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1"/>
  <sheetViews>
    <sheetView zoomScaleNormal="100" workbookViewId="0">
      <selection activeCell="K11" sqref="K11"/>
    </sheetView>
  </sheetViews>
  <sheetFormatPr baseColWidth="10" defaultColWidth="10.7109375" defaultRowHeight="15" x14ac:dyDescent="0.25"/>
  <cols>
    <col min="1" max="1" width="22.7109375" customWidth="1"/>
    <col min="2" max="3" width="11.7109375" customWidth="1"/>
    <col min="4" max="4" width="30.7109375" customWidth="1"/>
    <col min="6" max="6" width="32.42578125" customWidth="1"/>
  </cols>
  <sheetData>
    <row r="1" spans="1:6" ht="24" customHeight="1" x14ac:dyDescent="0.35">
      <c r="A1" s="68" t="s">
        <v>69</v>
      </c>
      <c r="B1" s="69"/>
      <c r="C1" s="69"/>
      <c r="D1" s="69"/>
      <c r="E1" s="69"/>
      <c r="F1" s="69"/>
    </row>
    <row r="2" spans="1:6" ht="16.5" customHeight="1" x14ac:dyDescent="0.25">
      <c r="A2" s="82" t="s">
        <v>36</v>
      </c>
      <c r="B2" s="71" t="s">
        <v>28</v>
      </c>
      <c r="C2" s="83" t="s">
        <v>37</v>
      </c>
      <c r="D2" s="73" t="s">
        <v>38</v>
      </c>
      <c r="E2" s="35"/>
      <c r="F2" s="74" t="s">
        <v>39</v>
      </c>
    </row>
    <row r="3" spans="1:6" ht="16.5" customHeight="1" x14ac:dyDescent="0.25">
      <c r="A3" s="79" t="s">
        <v>40</v>
      </c>
      <c r="B3" s="80"/>
      <c r="C3" s="84"/>
      <c r="D3" s="78" t="str">
        <f t="shared" ref="D3:D22" si="0">CONCATENATE($A3,IF(ISBLANK($B3)," ",CONCATENATE(" (KSt. ",$B3,") ")),$C3)</f>
        <v xml:space="preserve">(3) bitte auswählen… </v>
      </c>
      <c r="F3" t="s">
        <v>41</v>
      </c>
    </row>
    <row r="4" spans="1:6" ht="16.5" customHeight="1" x14ac:dyDescent="0.25">
      <c r="A4" s="79" t="s">
        <v>42</v>
      </c>
      <c r="B4" s="80"/>
      <c r="C4" s="80"/>
      <c r="D4" s="78" t="str">
        <f t="shared" si="0"/>
        <v xml:space="preserve">Kein Eintrag </v>
      </c>
      <c r="F4" t="s">
        <v>103</v>
      </c>
    </row>
    <row r="5" spans="1:6" ht="16.5" customHeight="1" x14ac:dyDescent="0.25">
      <c r="A5" s="79" t="s">
        <v>70</v>
      </c>
      <c r="B5" s="80">
        <v>50</v>
      </c>
      <c r="C5" s="80"/>
      <c r="D5" s="78" t="str">
        <f t="shared" si="0"/>
        <v xml:space="preserve">DM (KSt. 50) </v>
      </c>
      <c r="F5" t="s">
        <v>104</v>
      </c>
    </row>
    <row r="6" spans="1:6" ht="16.5" customHeight="1" x14ac:dyDescent="0.25">
      <c r="A6" s="79" t="s">
        <v>71</v>
      </c>
      <c r="B6" s="80">
        <v>40</v>
      </c>
      <c r="C6" s="84" t="s">
        <v>37</v>
      </c>
      <c r="D6" s="78" t="str">
        <f t="shared" si="0"/>
        <v>DM Veranstaltung (KSt. 40) BgA</v>
      </c>
      <c r="F6" t="s">
        <v>105</v>
      </c>
    </row>
    <row r="7" spans="1:6" ht="16.5" customHeight="1" x14ac:dyDescent="0.25">
      <c r="A7" s="79" t="s">
        <v>72</v>
      </c>
      <c r="B7" s="80">
        <v>51</v>
      </c>
      <c r="C7" s="80"/>
      <c r="D7" s="78" t="str">
        <f t="shared" si="0"/>
        <v xml:space="preserve">GSG (KSt. 51) </v>
      </c>
      <c r="F7" t="s">
        <v>100</v>
      </c>
    </row>
    <row r="8" spans="1:6" ht="16.5" customHeight="1" x14ac:dyDescent="0.25">
      <c r="A8" s="79" t="s">
        <v>73</v>
      </c>
      <c r="B8" s="80">
        <v>41</v>
      </c>
      <c r="C8" s="84" t="s">
        <v>37</v>
      </c>
      <c r="D8" s="78" t="str">
        <f t="shared" si="0"/>
        <v>GSG Veranstaltung (KSt. 41) BgA</v>
      </c>
      <c r="F8" t="s">
        <v>101</v>
      </c>
    </row>
    <row r="9" spans="1:6" ht="16.5" customHeight="1" x14ac:dyDescent="0.25">
      <c r="A9" s="79" t="s">
        <v>74</v>
      </c>
      <c r="B9" s="80">
        <v>54</v>
      </c>
      <c r="C9" s="80"/>
      <c r="D9" s="78" t="str">
        <f t="shared" si="0"/>
        <v xml:space="preserve">IN (KSt. 54) </v>
      </c>
      <c r="F9" t="s">
        <v>102</v>
      </c>
    </row>
    <row r="10" spans="1:6" ht="16.5" customHeight="1" x14ac:dyDescent="0.25">
      <c r="A10" s="79" t="s">
        <v>75</v>
      </c>
      <c r="B10" s="80">
        <v>44</v>
      </c>
      <c r="C10" s="84" t="s">
        <v>37</v>
      </c>
      <c r="D10" s="78" t="str">
        <f t="shared" si="0"/>
        <v>IN Veranstaltung (KSt. 44) BgA</v>
      </c>
      <c r="F10" t="s">
        <v>129</v>
      </c>
    </row>
    <row r="11" spans="1:6" ht="16.5" customHeight="1" x14ac:dyDescent="0.25">
      <c r="A11" s="79" t="s">
        <v>76</v>
      </c>
      <c r="B11" s="80">
        <v>53</v>
      </c>
      <c r="C11" s="84"/>
      <c r="D11" s="78" t="str">
        <f t="shared" si="0"/>
        <v xml:space="preserve">WING (KSt. 53) </v>
      </c>
      <c r="F11" t="s">
        <v>130</v>
      </c>
    </row>
    <row r="12" spans="1:6" ht="16.5" customHeight="1" x14ac:dyDescent="0.25">
      <c r="A12" s="79" t="s">
        <v>77</v>
      </c>
      <c r="B12" s="80">
        <v>43</v>
      </c>
      <c r="C12" s="80" t="s">
        <v>37</v>
      </c>
      <c r="D12" s="78" t="str">
        <f t="shared" si="0"/>
        <v>WING Veranstaltung (KSt. 43) BgA</v>
      </c>
      <c r="F12" t="s">
        <v>131</v>
      </c>
    </row>
    <row r="13" spans="1:6" ht="16.5" customHeight="1" x14ac:dyDescent="0.25">
      <c r="A13" s="79" t="s">
        <v>78</v>
      </c>
      <c r="B13" s="80">
        <v>52</v>
      </c>
      <c r="C13" s="80"/>
      <c r="D13" s="78" t="str">
        <f t="shared" si="0"/>
        <v xml:space="preserve">WI (KSt. 52) </v>
      </c>
      <c r="F13" t="s">
        <v>106</v>
      </c>
    </row>
    <row r="14" spans="1:6" ht="16.5" customHeight="1" x14ac:dyDescent="0.25">
      <c r="A14" s="79" t="s">
        <v>79</v>
      </c>
      <c r="B14" s="80">
        <v>42</v>
      </c>
      <c r="C14" s="84" t="s">
        <v>37</v>
      </c>
      <c r="D14" s="78" t="str">
        <f t="shared" si="0"/>
        <v>WI Veranstaltung (KSt. 42) BgA</v>
      </c>
      <c r="F14" t="s">
        <v>107</v>
      </c>
    </row>
    <row r="15" spans="1:6" ht="16.5" customHeight="1" x14ac:dyDescent="0.25">
      <c r="A15" s="79" t="s">
        <v>80</v>
      </c>
      <c r="B15" s="80">
        <v>57</v>
      </c>
      <c r="C15" s="80"/>
      <c r="D15" s="78" t="str">
        <f t="shared" si="0"/>
        <v xml:space="preserve">MME (KSt. 57) </v>
      </c>
      <c r="F15" t="s">
        <v>108</v>
      </c>
    </row>
    <row r="16" spans="1:6" x14ac:dyDescent="0.25">
      <c r="A16" s="79" t="s">
        <v>81</v>
      </c>
      <c r="B16" s="80">
        <v>47</v>
      </c>
      <c r="C16" s="84" t="s">
        <v>37</v>
      </c>
      <c r="D16" s="78" t="str">
        <f t="shared" si="0"/>
        <v>MME Veranstaltung (KSt. 47) BgA</v>
      </c>
      <c r="F16" t="s">
        <v>124</v>
      </c>
    </row>
    <row r="17" spans="1:6" x14ac:dyDescent="0.25">
      <c r="A17" s="79" t="s">
        <v>82</v>
      </c>
      <c r="B17" s="80">
        <v>56</v>
      </c>
      <c r="C17" s="80"/>
      <c r="D17" s="78" t="str">
        <f t="shared" si="0"/>
        <v xml:space="preserve">W (KSt. 56) </v>
      </c>
      <c r="F17" t="s">
        <v>109</v>
      </c>
    </row>
    <row r="18" spans="1:6" x14ac:dyDescent="0.25">
      <c r="A18" s="79" t="s">
        <v>83</v>
      </c>
      <c r="B18" s="80">
        <v>46</v>
      </c>
      <c r="C18" s="84" t="s">
        <v>37</v>
      </c>
      <c r="D18" s="78" t="str">
        <f t="shared" si="0"/>
        <v>W Veranstaltung (KSt. 46) BgA</v>
      </c>
      <c r="F18" t="s">
        <v>125</v>
      </c>
    </row>
    <row r="19" spans="1:6" x14ac:dyDescent="0.25">
      <c r="A19" s="86" t="s">
        <v>84</v>
      </c>
      <c r="B19" s="87">
        <v>55</v>
      </c>
      <c r="C19" s="87"/>
      <c r="D19" s="88" t="str">
        <f t="shared" si="0"/>
        <v xml:space="preserve">MLS (KSt. 55) </v>
      </c>
      <c r="F19" t="s">
        <v>113</v>
      </c>
    </row>
    <row r="20" spans="1:6" x14ac:dyDescent="0.25">
      <c r="A20" s="79" t="s">
        <v>85</v>
      </c>
      <c r="B20" s="89">
        <v>45</v>
      </c>
      <c r="C20" s="90" t="s">
        <v>37</v>
      </c>
      <c r="D20" s="91" t="str">
        <f t="shared" si="0"/>
        <v>MLS Veranstaltung (KSt. 45) BgA</v>
      </c>
      <c r="F20" t="s">
        <v>114</v>
      </c>
    </row>
    <row r="21" spans="1:6" x14ac:dyDescent="0.25">
      <c r="A21" s="86" t="s">
        <v>86</v>
      </c>
      <c r="B21" s="87">
        <v>58</v>
      </c>
      <c r="C21" s="87"/>
      <c r="D21" s="88" t="str">
        <f t="shared" si="0"/>
        <v xml:space="preserve">ITE (KSt. 58) </v>
      </c>
      <c r="F21" t="s">
        <v>115</v>
      </c>
    </row>
    <row r="22" spans="1:6" x14ac:dyDescent="0.25">
      <c r="A22" s="79" t="s">
        <v>87</v>
      </c>
      <c r="B22" s="89">
        <v>48</v>
      </c>
      <c r="C22" s="90" t="s">
        <v>37</v>
      </c>
      <c r="D22" s="91" t="str">
        <f t="shared" si="0"/>
        <v>ITE Veranstaltung (KSt. 48) BgA</v>
      </c>
      <c r="F22" t="s">
        <v>32</v>
      </c>
    </row>
    <row r="23" spans="1:6" x14ac:dyDescent="0.25">
      <c r="F23" t="s">
        <v>88</v>
      </c>
    </row>
    <row r="24" spans="1:6" x14ac:dyDescent="0.25">
      <c r="F24" t="s">
        <v>89</v>
      </c>
    </row>
    <row r="25" spans="1:6" x14ac:dyDescent="0.25">
      <c r="F25" t="s">
        <v>121</v>
      </c>
    </row>
    <row r="26" spans="1:6" x14ac:dyDescent="0.25">
      <c r="F26" t="s">
        <v>90</v>
      </c>
    </row>
    <row r="27" spans="1:6" x14ac:dyDescent="0.25">
      <c r="F27" t="s">
        <v>91</v>
      </c>
    </row>
    <row r="28" spans="1:6" x14ac:dyDescent="0.25">
      <c r="F28" t="s">
        <v>122</v>
      </c>
    </row>
    <row r="29" spans="1:6" x14ac:dyDescent="0.25">
      <c r="F29" t="s">
        <v>92</v>
      </c>
    </row>
    <row r="30" spans="1:6" x14ac:dyDescent="0.25">
      <c r="F30" t="s">
        <v>123</v>
      </c>
    </row>
    <row r="31" spans="1:6" x14ac:dyDescent="0.25">
      <c r="F31" t="s">
        <v>119</v>
      </c>
    </row>
  </sheetData>
  <sheetProtection algorithmName="SHA-512" hashValue="G3hJfBxoy4Y3+OaPS5gSxjEdM5L45plqohsnEh1/Rh97N1Za9l4/U9FDZCkDTRYUYvJyYNTKuB6fEQAqwq0lOw==" saltValue="hFLfCwVZ3FJ3qXwAbRZAeA==" spinCount="100000" sheet="1" objects="1" scenarios="1"/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5"/>
  <sheetViews>
    <sheetView zoomScaleNormal="100" workbookViewId="0">
      <selection activeCell="D15" sqref="D15"/>
    </sheetView>
  </sheetViews>
  <sheetFormatPr baseColWidth="10" defaultColWidth="10.7109375" defaultRowHeight="15" x14ac:dyDescent="0.25"/>
  <cols>
    <col min="1" max="1" width="22.7109375" customWidth="1"/>
    <col min="2" max="3" width="11.7109375" customWidth="1"/>
    <col min="4" max="4" width="30.7109375" customWidth="1"/>
    <col min="6" max="6" width="30.7109375" customWidth="1"/>
  </cols>
  <sheetData>
    <row r="1" spans="1:6" ht="24" customHeight="1" x14ac:dyDescent="0.35">
      <c r="A1" s="68" t="s">
        <v>93</v>
      </c>
      <c r="B1" s="69"/>
      <c r="C1" s="69"/>
      <c r="D1" s="69"/>
      <c r="E1" s="69"/>
      <c r="F1" s="69"/>
    </row>
    <row r="2" spans="1:6" ht="16.5" customHeight="1" x14ac:dyDescent="0.25">
      <c r="A2" s="82" t="s">
        <v>36</v>
      </c>
      <c r="B2" s="71" t="s">
        <v>28</v>
      </c>
      <c r="C2" s="83" t="s">
        <v>37</v>
      </c>
      <c r="D2" s="73" t="s">
        <v>38</v>
      </c>
      <c r="E2" s="35"/>
      <c r="F2" s="74" t="s">
        <v>39</v>
      </c>
    </row>
    <row r="3" spans="1:6" ht="16.5" customHeight="1" x14ac:dyDescent="0.25">
      <c r="A3" s="79" t="s">
        <v>40</v>
      </c>
      <c r="B3" s="80"/>
      <c r="C3" s="84"/>
      <c r="D3" s="78" t="str">
        <f>CONCATENATE($A3,IF(ISBLANK($B3)," ",CONCATENATE(" (KSt. ",$B3,") ")),$C3)</f>
        <v xml:space="preserve">(3) bitte auswählen… </v>
      </c>
      <c r="F3" t="s">
        <v>41</v>
      </c>
    </row>
    <row r="4" spans="1:6" ht="16.5" customHeight="1" x14ac:dyDescent="0.25">
      <c r="A4" s="79" t="s">
        <v>42</v>
      </c>
      <c r="B4" s="80"/>
      <c r="C4" s="80"/>
      <c r="D4" s="78" t="str">
        <f>CONCATENATE($A4,IF(ISBLANK($B4)," ",CONCATENATE(" (KSt. ",$B4,") ")),$C4)</f>
        <v xml:space="preserve">Kein Eintrag </v>
      </c>
      <c r="F4" t="s">
        <v>135</v>
      </c>
    </row>
    <row r="5" spans="1:6" ht="16.5" customHeight="1" x14ac:dyDescent="0.25">
      <c r="A5" s="79" t="s">
        <v>93</v>
      </c>
      <c r="B5" s="80">
        <v>14</v>
      </c>
      <c r="C5" s="80"/>
      <c r="D5" s="78" t="str">
        <f>CONCATENATE($A5,IF(ISBLANK($B5)," ",CONCATENATE(" (KSt. ",$B5,") ")),$C5)</f>
        <v xml:space="preserve">StuRa (KSt. 14) </v>
      </c>
      <c r="F5" t="s">
        <v>136</v>
      </c>
    </row>
    <row r="6" spans="1:6" ht="16.5" customHeight="1" x14ac:dyDescent="0.25">
      <c r="F6" t="s">
        <v>137</v>
      </c>
    </row>
    <row r="7" spans="1:6" ht="16.5" customHeight="1" x14ac:dyDescent="0.25"/>
    <row r="8" spans="1:6" ht="16.5" customHeight="1" x14ac:dyDescent="0.25"/>
    <row r="9" spans="1:6" ht="16.5" customHeight="1" x14ac:dyDescent="0.25"/>
    <row r="10" spans="1:6" ht="16.5" customHeight="1" x14ac:dyDescent="0.25"/>
    <row r="11" spans="1:6" ht="16.5" customHeight="1" x14ac:dyDescent="0.25"/>
    <row r="12" spans="1:6" ht="16.5" customHeight="1" x14ac:dyDescent="0.25"/>
    <row r="13" spans="1:6" ht="16.5" customHeight="1" x14ac:dyDescent="0.25"/>
    <row r="14" spans="1:6" ht="16.5" customHeight="1" x14ac:dyDescent="0.25"/>
    <row r="15" spans="1:6" ht="16.5" customHeight="1" x14ac:dyDescent="0.25"/>
  </sheetData>
  <sheetProtection algorithmName="SHA-512" hashValue="mHHMwoYBqcieVzAGrGY+jp5OHtIYJtpTb572yGZSU1VGAaLWR/FlsC4WXbdVKPsrGFTD59W31NuyB2H916HxiA==" saltValue="BTInZ2mgJsiho9TrFk4h+w==" spinCount="100000" sheet="1" objects="1" scenarios="1"/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7"/>
  <sheetViews>
    <sheetView zoomScaleNormal="100" workbookViewId="0">
      <pane ySplit="2" topLeftCell="A3" activePane="bottomLeft" state="frozen"/>
      <selection pane="bottomLeft" activeCell="J28" sqref="J28"/>
    </sheetView>
  </sheetViews>
  <sheetFormatPr baseColWidth="10" defaultColWidth="10.7109375" defaultRowHeight="15" x14ac:dyDescent="0.25"/>
  <cols>
    <col min="1" max="1" width="28.28515625" customWidth="1"/>
    <col min="2" max="2" width="11.42578125" customWidth="1"/>
    <col min="3" max="3" width="21.7109375" customWidth="1"/>
    <col min="6" max="6" width="16.28515625" customWidth="1"/>
    <col min="9" max="9" width="16.7109375" customWidth="1"/>
  </cols>
  <sheetData>
    <row r="1" spans="1:3" s="69" customFormat="1" ht="23.25" x14ac:dyDescent="0.35">
      <c r="A1" s="68" t="s">
        <v>94</v>
      </c>
      <c r="C1" s="68" t="s">
        <v>95</v>
      </c>
    </row>
    <row r="2" spans="1:3" x14ac:dyDescent="0.25">
      <c r="A2" s="92" t="s">
        <v>96</v>
      </c>
      <c r="C2" s="92" t="s">
        <v>8</v>
      </c>
    </row>
    <row r="3" spans="1:3" x14ac:dyDescent="0.25">
      <c r="A3" t="s">
        <v>0</v>
      </c>
      <c r="C3" t="s">
        <v>97</v>
      </c>
    </row>
    <row r="4" spans="1:3" x14ac:dyDescent="0.25">
      <c r="A4" t="s">
        <v>53</v>
      </c>
      <c r="C4" t="s">
        <v>98</v>
      </c>
    </row>
    <row r="5" spans="1:3" x14ac:dyDescent="0.25">
      <c r="A5" t="s">
        <v>66</v>
      </c>
      <c r="C5" t="s">
        <v>99</v>
      </c>
    </row>
    <row r="6" spans="1:3" x14ac:dyDescent="0.25">
      <c r="A6" t="s">
        <v>69</v>
      </c>
      <c r="C6" t="s">
        <v>93</v>
      </c>
    </row>
    <row r="7" spans="1:3" x14ac:dyDescent="0.25">
      <c r="A7" t="s">
        <v>93</v>
      </c>
    </row>
  </sheetData>
  <sheetProtection algorithmName="SHA-512" hashValue="+Owykv9rujkJCt/Xg/1PDTa8juZwPVwZZWfrCSVS2xlL6lNOEdfqb1j2Zx8hRW41zlW0p37OQzvLdWHqrzPbXw==" saltValue="EtVykRu9xTVX7hYu42ekGA==" spinCount="100000" sheet="1" objects="1" scenarios="1"/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KostenRErst</vt:lpstr>
      <vt:lpstr>Furtwangen</vt:lpstr>
      <vt:lpstr>Schwenningen</vt:lpstr>
      <vt:lpstr>Tuttlingen</vt:lpstr>
      <vt:lpstr>Fachschaft</vt:lpstr>
      <vt:lpstr>StuRa</vt:lpstr>
      <vt:lpstr>dropdown</vt:lpstr>
    </vt:vector>
  </TitlesOfParts>
  <Company>Hochschule Furtwangen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Siegfried Fien</dc:creator>
  <dc:description/>
  <cp:lastModifiedBy>Siegfried Fien</cp:lastModifiedBy>
  <cp:revision>10</cp:revision>
  <cp:lastPrinted>2024-10-15T09:56:18Z</cp:lastPrinted>
  <dcterms:created xsi:type="dcterms:W3CDTF">2014-05-16T08:00:01Z</dcterms:created>
  <dcterms:modified xsi:type="dcterms:W3CDTF">2024-11-18T14:07:41Z</dcterms:modified>
  <dc:language>de-DE</dc:language>
</cp:coreProperties>
</file>